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ownkin\Desktop\"/>
    </mc:Choice>
  </mc:AlternateContent>
  <workbookProtection workbookAlgorithmName="SHA-512" workbookHashValue="kjxydvlfLsaysD7GcC0NDwbFTt+9/DPBE2ry2fiolmJMd/gMD2fMLRvKD3YGjN+vMRn0pPOb695uwoF70hyRZw==" workbookSaltValue="KSgh2F+pSJ9OXESoxCBHYA==" workbookSpinCount="100000" lockStructure="1"/>
  <bookViews>
    <workbookView xWindow="0" yWindow="0" windowWidth="20490" windowHeight="70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<sst xmlns="http://schemas.openxmlformats.org/spreadsheetml/2006/main" count="228" uniqueCount="114">
  <si>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</si>
  <si>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</si>
  <si>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</si>
  <si>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</si>
  <si>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</si>
  <si>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</si>
  <si>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</si>
  <si>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</si>
  <si>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</si>
  <si>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</si>
  <si>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</si>
  <si>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</si>
  <si>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</si>
  <si>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</si>
  <si>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</si>
  <si>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</si>
  <si>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</si>
  <si>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</si>
  <si>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</si>
  <si>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</si>
  <si>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</si>
  <si>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</si>
  <si>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</si>
  <si>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</si>
  <si>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</si>
  <si>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</si>
  <si>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</si>
  <si>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</si>
  <si>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</si>
  <si>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</si>
  <si>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</si>
  <si>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</si>
  <si>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</si>
  <si>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</si>
  <si>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</si>
  <si>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</si>
  <si>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</si>
  <si>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</si>
  <si>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</si>
  <si>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</si>
  <si>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</si>
  <si>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</si>
  <si>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</si>
  <si>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</si>
  <si>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</si>
  <si>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</si>
  <si>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</si>
  <si>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</si>
  <si>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</si>
  <si>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</si>
  <si>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</si>
  <si>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</si>
  <si>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</si>
  <si>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</si>
  <si>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</si>
  <si>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</si>
  <si>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</si>
  <si>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</si>
  <si>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</si>
  <si>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</si>
  <si>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</si>
  <si>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</si>
  <si>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</si>
  <si>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</si>
  <si>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</si>
  <si>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</si>
  <si>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</si>
  <si>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</si>
  <si>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</si>
  <si>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</si>
  <si>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</si>
  <si>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</si>
  <si>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</si>
  <si>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</si>
  <si>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</si>
  <si>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</si>
  <si>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</si>
  <si>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</si>
  <si>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</si>
  <si>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</si>
  <si>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</si>
  <si>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</si>
  <si>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</si>
  <si>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</si>
  <si>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</si>
  <si>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</si>
  <si>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</si>
  <si>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</si>
  <si>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</si>
  <si>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</si>
  <si>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</si>
  <si>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</si>
  <si>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</si>
  <si>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</si>
  <si>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</si>
  <si>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</si>
  <si>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</si>
  <si>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</si>
  <si>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</si>
  <si>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</si>
  <si>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</si>
  <si>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</si>
  <si>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</si>
  <si>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</si>
  <si>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</si>
  <si>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</si>
  <si>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</si>
  <si>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</si>
  <si>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</si>
  <si>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</si>
  <si>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</si>
  <si>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経常収支比率（％）　　　　　　　　　　　　　　　　　過去５年とも類似団体平均値より下回っているものの、黒字であることを示す１００％以上となっていることから収支バランスは確保されている。　　　　　　　　　　　　　　　　　　　　　　　　　　　　　　　　　　　　　　　　　　　　　　　　　　　　　　　　　　　　　　　　　②累積欠損金比率（％）　　　　　　　　　　　　　過去５年間０％であり経営の健全性は引き続き確保されている。　　　　　　　　　　　　　　　　　　　③流動比率（％）　　　　　　　　　　　　　　　　類似団体と比して高く、短期的な債務に対する支払能力の安定性を示している。　　　　　　　　　　　　④企業債残高対給水収益比率（％）　　　　　　　　　平成１２年度以降起債を行っておらず、類似団体に比して低く推移している。　　　　　　　　　　　　　⑤料金回収率（％）　　　　　　　　　　　　　　　類似団体と同水準であるが、１００％を下回っており、前年度に引き続き、新型コロナウイルス感染症拡大防止に伴う水道料金免除を行ったことで、給水収益の減少により供給単価が減少した結果である。　　　⑥給水原価（％）　　　　　　　　　　　　　　　　類似団体と比して低く推移しており、今後も健全経営を続けていくため維持管理費の削減などの改善を図るよう努める。　　　　　　　　　　　　　　　　　　⑦施設利用率（％）　　　　　　　　　　　　　　　類似団体と比して、高い値を維持しており、施設の利用状況や規模は適切である。　　　　　　　　　　　⑧有収率（％）　　　　　　　　　　　　　　　　　類似団体の値を上回っており、今後も漏水防止対策等の強化に努める。</t>
    <rPh sb="2" eb="4">
      <t>ケイジョウ</t>
    </rPh>
    <rPh sb="4" eb="6">
      <t>シュウシ</t>
    </rPh>
    <rPh sb="6" eb="8">
      <t>ヒリツ</t>
    </rPh>
    <rPh sb="160" eb="162">
      <t>ルイセキ</t>
    </rPh>
    <rPh sb="162" eb="165">
      <t>ケッソンキン</t>
    </rPh>
    <rPh sb="165" eb="167">
      <t>ヒリツ</t>
    </rPh>
    <rPh sb="232" eb="234">
      <t>リュウドウ</t>
    </rPh>
    <rPh sb="234" eb="236">
      <t>ヒリツ</t>
    </rPh>
    <rPh sb="304" eb="307">
      <t>キギョウサイ</t>
    </rPh>
    <rPh sb="307" eb="309">
      <t>ザンダカ</t>
    </rPh>
    <rPh sb="309" eb="310">
      <t>タイ</t>
    </rPh>
    <rPh sb="310" eb="312">
      <t>キュウスイ</t>
    </rPh>
    <rPh sb="312" eb="314">
      <t>シュウエキ</t>
    </rPh>
    <rPh sb="314" eb="316">
      <t>ヒリツ</t>
    </rPh>
    <rPh sb="377" eb="379">
      <t>リョウキン</t>
    </rPh>
    <rPh sb="379" eb="381">
      <t>カイシュウ</t>
    </rPh>
    <rPh sb="381" eb="382">
      <t>リツ</t>
    </rPh>
    <rPh sb="496" eb="498">
      <t>キュウスイ</t>
    </rPh>
    <rPh sb="498" eb="500">
      <t>ゲンカ</t>
    </rPh>
    <rPh sb="592" eb="594">
      <t>シセツ</t>
    </rPh>
    <rPh sb="594" eb="597">
      <t>リヨウリツ</t>
    </rPh>
    <rPh sb="664" eb="666">
      <t>ユウシュウ</t>
    </rPh>
    <rPh sb="666" eb="667">
      <t>リツ</t>
    </rPh>
    <phoneticPr fontId="4"/>
  </si>
  <si>
    <t>前年度に引き続き、新型コロナウイルス感染症拡大により給水収益が落ち込み、例年より低い値となる指標はあったが、経営の健全化・効率生については概ね良好と判断できる。　　　　　　　　　　　　　　　　　しかし、減価償却率の増加は固定資産の老朽化が進んでいることが表れており、今後耐用年数に達する管路が増加するとさらに上昇していくことが予測されるため、今後は管路施設の老朽度を適切に判断し、将来の更新需要に備えた料金改定を含めた経営改善に向けた取り組みを行う必要がある。</t>
    <phoneticPr fontId="4"/>
  </si>
  <si>
    <t>①有形固定資産減価償却率（％）　　　　　　　　　類似団体と比して高く、一般的に数値が高いほど法定耐用年数に近い資産が多いことを示しており、今後着実な施設更新に備え財源の確保が必要である。　　　</t>
    <rPh sb="1" eb="3">
      <t>ユウケイ</t>
    </rPh>
    <rPh sb="3" eb="5">
      <t>コテイ</t>
    </rPh>
    <rPh sb="5" eb="7">
      <t>シサン</t>
    </rPh>
    <rPh sb="7" eb="9">
      <t>ゲンカ</t>
    </rPh>
    <rPh sb="9" eb="11">
      <t>ショウキャク</t>
    </rPh>
    <rPh sb="11" eb="1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</si>
</sst>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BE-4EEA-88F7-5D97109954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7ABE-4EEA-88F7-5D97109954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55.66</c:v>
                </c:pt>
                <c:pt idx="1">
                  <c:v>64.84</c:v>
                </c:pt>
                <c:pt idx="2">
                  <c:v>64.05</c:v>
                </c:pt>
                <c:pt idx="3">
                  <c:v>65.2</c:v>
                </c:pt>
                <c:pt idx="4">
                  <c:v>64.44</c:v>
                </c:pt>
              </c:numCache>
            </c:numRef>
          </c:val>
          <c:extLst>
            <c:ext xmlns:c16="http://schemas.microsoft.com/office/drawing/2014/chart" uri="{C3380CC4-5D6E-409C-BE32-E72D297353CC}">
              <c16:uniqueId val="{00000000-06DD-4486-B062-9AB0BE8C5A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06DD-4486-B062-9AB0BE8C5A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91.2</c:v>
                </c:pt>
                <c:pt idx="1">
                  <c:v>89.39</c:v>
                </c:pt>
                <c:pt idx="2">
                  <c:v>88.6</c:v>
                </c:pt>
                <c:pt idx="3">
                  <c:v>88.74</c:v>
                </c:pt>
                <c:pt idx="4">
                  <c:v>88.74</c:v>
                </c:pt>
              </c:numCache>
            </c:numRef>
          </c:val>
          <c:extLst>
            <c:ext xmlns:c16="http://schemas.microsoft.com/office/drawing/2014/chart" uri="{C3380CC4-5D6E-409C-BE32-E72D297353CC}">
              <c16:uniqueId val="{00000000-EC54-4AF8-BF53-1FF8266F7E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EC54-4AF8-BF53-1FF8266F7E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103.88</c:v>
                </c:pt>
                <c:pt idx="1">
                  <c:v>98.11</c:v>
                </c:pt>
                <c:pt idx="2">
                  <c:v>105.31</c:v>
                </c:pt>
                <c:pt idx="3">
                  <c:v>107.42</c:v>
                </c:pt>
                <c:pt idx="4">
                  <c:v>106.42</c:v>
                </c:pt>
              </c:numCache>
            </c:numRef>
          </c:val>
          <c:extLst>
            <c:ext xmlns:c16="http://schemas.microsoft.com/office/drawing/2014/chart" uri="{C3380CC4-5D6E-409C-BE32-E72D297353CC}">
              <c16:uniqueId val="{00000000-A9DF-4F1A-938F-45D03671B8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A9DF-4F1A-938F-45D03671B8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45.85</c:v>
                </c:pt>
                <c:pt idx="1">
                  <c:v>48.44</c:v>
                </c:pt>
                <c:pt idx="2">
                  <c:v>50.58</c:v>
                </c:pt>
                <c:pt idx="3">
                  <c:v>53.47</c:v>
                </c:pt>
                <c:pt idx="4">
                  <c:v>53.65</c:v>
                </c:pt>
              </c:numCache>
            </c:numRef>
          </c:val>
          <c:extLst>
            <c:ext xmlns:c16="http://schemas.microsoft.com/office/drawing/2014/chart" uri="{C3380CC4-5D6E-409C-BE32-E72D297353CC}">
              <c16:uniqueId val="{00000000-7D38-49DC-8FBA-6A444ADF0E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7D38-49DC-8FBA-6A444ADF0E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B7-4ADE-B22F-F4AB4D299A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79B7-4ADE-B22F-F4AB4D299A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FE-4C6E-9E25-05D0CFDCD86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CFE-4C6E-9E25-05D0CFDCD86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510.75</c:v>
                </c:pt>
                <c:pt idx="1">
                  <c:v>748.34</c:v>
                </c:pt>
                <c:pt idx="2">
                  <c:v>956.55</c:v>
                </c:pt>
                <c:pt idx="3">
                  <c:v>577.79999999999995</c:v>
                </c:pt>
                <c:pt idx="4">
                  <c:v>539.07000000000005</c:v>
                </c:pt>
              </c:numCache>
            </c:numRef>
          </c:val>
          <c:extLst>
            <c:ext xmlns:c16="http://schemas.microsoft.com/office/drawing/2014/chart" uri="{C3380CC4-5D6E-409C-BE32-E72D297353CC}">
              <c16:uniqueId val="{00000000-B11B-469A-ADC8-D36FF1C4C3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B11B-469A-ADC8-D36FF1C4C3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70.63</c:v>
                </c:pt>
                <c:pt idx="1">
                  <c:v>61.18</c:v>
                </c:pt>
                <c:pt idx="2">
                  <c:v>50.61</c:v>
                </c:pt>
                <c:pt idx="3">
                  <c:v>40.35</c:v>
                </c:pt>
                <c:pt idx="4">
                  <c:v>33.159999999999997</c:v>
                </c:pt>
              </c:numCache>
            </c:numRef>
          </c:val>
          <c:extLst>
            <c:ext xmlns:c16="http://schemas.microsoft.com/office/drawing/2014/chart" uri="{C3380CC4-5D6E-409C-BE32-E72D297353CC}">
              <c16:uniqueId val="{00000000-DAE8-4837-AB90-E75EC07247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DAE8-4837-AB90-E75EC07247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100.28</c:v>
                </c:pt>
                <c:pt idx="1">
                  <c:v>93.85</c:v>
                </c:pt>
                <c:pt idx="2">
                  <c:v>101.72</c:v>
                </c:pt>
                <c:pt idx="3">
                  <c:v>98.54</c:v>
                </c:pt>
                <c:pt idx="4">
                  <c:v>95.5</c:v>
                </c:pt>
              </c:numCache>
            </c:numRef>
          </c:val>
          <c:extLst>
            <c:ext xmlns:c16="http://schemas.microsoft.com/office/drawing/2014/chart" uri="{C3380CC4-5D6E-409C-BE32-E72D297353CC}">
              <c16:uniqueId val="{00000000-34C5-48CE-BE32-704ACEC1FD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34C5-48CE-BE32-704ACEC1FD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153.66999999999999</c:v>
                </c:pt>
                <c:pt idx="1">
                  <c:v>166.96</c:v>
                </c:pt>
                <c:pt idx="2">
                  <c:v>162.53</c:v>
                </c:pt>
                <c:pt idx="3">
                  <c:v>171.18</c:v>
                </c:pt>
                <c:pt idx="4">
                  <c:v>174.81</c:v>
                </c:pt>
              </c:numCache>
            </c:numRef>
          </c:val>
          <c:extLst>
            <c:ext xmlns:c16="http://schemas.microsoft.com/office/drawing/2014/chart" uri="{C3380CC4-5D6E-409C-BE32-E72D297353CC}">
              <c16:uniqueId val="{00000000-B052-4A42-9483-2D91C01F3E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B052-4A42-9483-2D91C01F3E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　金武町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11487</v>
      </c>
      <c r="AM8" s="45"/>
      <c r="AN8" s="45"/>
      <c r="AO8" s="45"/>
      <c r="AP8" s="45"/>
      <c r="AQ8" s="45"/>
      <c r="AR8" s="45"/>
      <c r="AS8" s="45"/>
      <c r="AT8" s="46">
        <f>データ!$S$6</f>
        <v>37.840000000000003</v>
      </c>
      <c r="AU8" s="47"/>
      <c r="AV8" s="47"/>
      <c r="AW8" s="47"/>
      <c r="AX8" s="47"/>
      <c r="AY8" s="47"/>
      <c r="AZ8" s="47"/>
      <c r="BA8" s="47"/>
      <c r="BB8" s="48">
        <f>データ!$T$6</f>
        <v>303.57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93.22</v>
      </c>
      <c r="J10" s="47"/>
      <c r="K10" s="47"/>
      <c r="L10" s="47"/>
      <c r="M10" s="47"/>
      <c r="N10" s="47"/>
      <c r="O10" s="81"/>
      <c r="P10" s="48">
        <f>データ!$P$6</f>
        <v>91.21</v>
      </c>
      <c r="Q10" s="48"/>
      <c r="R10" s="48"/>
      <c r="S10" s="48"/>
      <c r="T10" s="48"/>
      <c r="U10" s="48"/>
      <c r="V10" s="48"/>
      <c r="W10" s="45">
        <f>データ!$Q$6</f>
        <v>1760</v>
      </c>
      <c r="X10" s="45"/>
      <c r="Y10" s="45"/>
      <c r="Z10" s="45"/>
      <c r="AA10" s="45"/>
      <c r="AB10" s="45"/>
      <c r="AC10" s="45"/>
      <c r="AD10" s="2"/>
      <c r="AE10" s="2"/>
      <c r="AF10" s="2"/>
      <c r="AG10" s="2"/>
      <c r="AH10" s="2"/>
      <c r="AI10" s="2"/>
      <c r="AJ10" s="2"/>
      <c r="AK10" s="2"/>
      <c r="AL10" s="45">
        <f>データ!$U$6</f>
        <v>10445</v>
      </c>
      <c r="AM10" s="45"/>
      <c r="AN10" s="45"/>
      <c r="AO10" s="45"/>
      <c r="AP10" s="45"/>
      <c r="AQ10" s="45"/>
      <c r="AR10" s="45"/>
      <c r="AS10" s="45"/>
      <c r="AT10" s="46">
        <f>データ!$V$6</f>
        <v>14.6</v>
      </c>
      <c r="AU10" s="47"/>
      <c r="AV10" s="47"/>
      <c r="AW10" s="47"/>
      <c r="AX10" s="47"/>
      <c r="AY10" s="47"/>
      <c r="AZ10" s="47"/>
      <c r="BA10" s="47"/>
      <c r="BB10" s="48">
        <f>データ!$W$6</f>
        <v>715.41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cCi9S5pu+49rXQUxjw6dIG7CKEggkb+zM5dKJUrr3xJozP229pOLDMgA7qnu8YLrbFexjZV03ZwkPQThHuw/w==" saltValue="v8bJbBuXKxBnbXcF94Vl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473146</v>
      </c>
      <c r="D6" s="20">
        <f t="shared" si="3"/>
        <v>46</v>
      </c>
      <c r="E6" s="20">
        <f t="shared" si="3"/>
        <v>1</v>
      </c>
      <c r="F6" s="20">
        <f t="shared" si="3"/>
        <v>0</v>
      </c>
      <c r="G6" s="20">
        <f t="shared" si="3"/>
        <v>1</v>
      </c>
      <c r="H6" s="20" t="str">
        <f t="shared" si="3"/>
        <v>沖縄県　金武町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93.22</v>
      </c>
      <c r="P6" s="21">
        <f t="shared" si="3"/>
        <v>91.21</v>
      </c>
      <c r="Q6" s="21">
        <f t="shared" si="3"/>
        <v>1760</v>
      </c>
      <c r="R6" s="21">
        <f t="shared" si="3"/>
        <v>11487</v>
      </c>
      <c r="S6" s="21">
        <f t="shared" si="3"/>
        <v>37.840000000000003</v>
      </c>
      <c r="T6" s="21">
        <f t="shared" si="3"/>
        <v>303.57</v>
      </c>
      <c r="U6" s="21">
        <f t="shared" si="3"/>
        <v>10445</v>
      </c>
      <c r="V6" s="21">
        <f t="shared" si="3"/>
        <v>14.6</v>
      </c>
      <c r="W6" s="21">
        <f t="shared" si="3"/>
        <v>715.41</v>
      </c>
      <c r="X6" s="22">
        <f>IF(X7="",NA(),X7)</f>
        <v>103.88</v>
      </c>
      <c r="Y6" s="22">
        <f t="shared" ref="Y6:AG6" si="4">IF(Y7="",NA(),Y7)</f>
        <v>98.11</v>
      </c>
      <c r="Z6" s="22">
        <f t="shared" si="4"/>
        <v>105.31</v>
      </c>
      <c r="AA6" s="22">
        <f t="shared" si="4"/>
        <v>107.42</v>
      </c>
      <c r="AB6" s="22">
        <f t="shared" si="4"/>
        <v>106.42</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510.75</v>
      </c>
      <c r="AU6" s="22">
        <f t="shared" ref="AU6:BC6" si="6">IF(AU7="",NA(),AU7)</f>
        <v>748.34</v>
      </c>
      <c r="AV6" s="22">
        <f t="shared" si="6"/>
        <v>956.55</v>
      </c>
      <c r="AW6" s="22">
        <f t="shared" si="6"/>
        <v>577.79999999999995</v>
      </c>
      <c r="AX6" s="22">
        <f t="shared" si="6"/>
        <v>539.07000000000005</v>
      </c>
      <c r="AY6" s="22">
        <f t="shared" si="6"/>
        <v>355.27</v>
      </c>
      <c r="AZ6" s="22">
        <f t="shared" si="6"/>
        <v>359.7</v>
      </c>
      <c r="BA6" s="22">
        <f t="shared" si="6"/>
        <v>362.93</v>
      </c>
      <c r="BB6" s="22">
        <f t="shared" si="6"/>
        <v>371.81</v>
      </c>
      <c r="BC6" s="22">
        <f t="shared" si="6"/>
        <v>384.23</v>
      </c>
      <c r="BD6" s="21" t="str">
        <f>IF(BD7="","",IF(BD7="-","【-】","【"&amp;SUBSTITUTE(TEXT(BD7,"#,##0.00"),"-","△")&amp;"】"))</f>
        <v>【261.51】</v>
      </c>
      <c r="BE6" s="22">
        <f>IF(BE7="",NA(),BE7)</f>
        <v>70.63</v>
      </c>
      <c r="BF6" s="22">
        <f t="shared" ref="BF6:BN6" si="7">IF(BF7="",NA(),BF7)</f>
        <v>61.18</v>
      </c>
      <c r="BG6" s="22">
        <f t="shared" si="7"/>
        <v>50.61</v>
      </c>
      <c r="BH6" s="22">
        <f t="shared" si="7"/>
        <v>40.35</v>
      </c>
      <c r="BI6" s="22">
        <f t="shared" si="7"/>
        <v>33.159999999999997</v>
      </c>
      <c r="BJ6" s="22">
        <f t="shared" si="7"/>
        <v>458.27</v>
      </c>
      <c r="BK6" s="22">
        <f t="shared" si="7"/>
        <v>447.01</v>
      </c>
      <c r="BL6" s="22">
        <f t="shared" si="7"/>
        <v>439.05</v>
      </c>
      <c r="BM6" s="22">
        <f t="shared" si="7"/>
        <v>465.85</v>
      </c>
      <c r="BN6" s="22">
        <f t="shared" si="7"/>
        <v>439.43</v>
      </c>
      <c r="BO6" s="21" t="str">
        <f>IF(BO7="","",IF(BO7="-","【-】","【"&amp;SUBSTITUTE(TEXT(BO7,"#,##0.00"),"-","△")&amp;"】"))</f>
        <v>【265.16】</v>
      </c>
      <c r="BP6" s="22">
        <f>IF(BP7="",NA(),BP7)</f>
        <v>100.28</v>
      </c>
      <c r="BQ6" s="22">
        <f t="shared" ref="BQ6:BY6" si="8">IF(BQ7="",NA(),BQ7)</f>
        <v>93.85</v>
      </c>
      <c r="BR6" s="22">
        <f t="shared" si="8"/>
        <v>101.72</v>
      </c>
      <c r="BS6" s="22">
        <f t="shared" si="8"/>
        <v>98.54</v>
      </c>
      <c r="BT6" s="22">
        <f t="shared" si="8"/>
        <v>95.5</v>
      </c>
      <c r="BU6" s="22">
        <f t="shared" si="8"/>
        <v>96.77</v>
      </c>
      <c r="BV6" s="22">
        <f t="shared" si="8"/>
        <v>95.81</v>
      </c>
      <c r="BW6" s="22">
        <f t="shared" si="8"/>
        <v>95.26</v>
      </c>
      <c r="BX6" s="22">
        <f t="shared" si="8"/>
        <v>92.39</v>
      </c>
      <c r="BY6" s="22">
        <f t="shared" si="8"/>
        <v>94.41</v>
      </c>
      <c r="BZ6" s="21" t="str">
        <f>IF(BZ7="","",IF(BZ7="-","【-】","【"&amp;SUBSTITUTE(TEXT(BZ7,"#,##0.00"),"-","△")&amp;"】"))</f>
        <v>【102.35】</v>
      </c>
      <c r="CA6" s="22">
        <f>IF(CA7="",NA(),CA7)</f>
        <v>153.66999999999999</v>
      </c>
      <c r="CB6" s="22">
        <f t="shared" ref="CB6:CJ6" si="9">IF(CB7="",NA(),CB7)</f>
        <v>166.96</v>
      </c>
      <c r="CC6" s="22">
        <f t="shared" si="9"/>
        <v>162.53</v>
      </c>
      <c r="CD6" s="22">
        <f t="shared" si="9"/>
        <v>171.18</v>
      </c>
      <c r="CE6" s="22">
        <f t="shared" si="9"/>
        <v>174.81</v>
      </c>
      <c r="CF6" s="22">
        <f t="shared" si="9"/>
        <v>187.18</v>
      </c>
      <c r="CG6" s="22">
        <f t="shared" si="9"/>
        <v>189.58</v>
      </c>
      <c r="CH6" s="22">
        <f t="shared" si="9"/>
        <v>192.82</v>
      </c>
      <c r="CI6" s="22">
        <f t="shared" si="9"/>
        <v>192.98</v>
      </c>
      <c r="CJ6" s="22">
        <f t="shared" si="9"/>
        <v>192.13</v>
      </c>
      <c r="CK6" s="21" t="str">
        <f>IF(CK7="","",IF(CK7="-","【-】","【"&amp;SUBSTITUTE(TEXT(CK7,"#,##0.00"),"-","△")&amp;"】"))</f>
        <v>【167.74】</v>
      </c>
      <c r="CL6" s="22">
        <f>IF(CL7="",NA(),CL7)</f>
        <v>55.66</v>
      </c>
      <c r="CM6" s="22">
        <f t="shared" ref="CM6:CU6" si="10">IF(CM7="",NA(),CM7)</f>
        <v>64.84</v>
      </c>
      <c r="CN6" s="22">
        <f t="shared" si="10"/>
        <v>64.05</v>
      </c>
      <c r="CO6" s="22">
        <f t="shared" si="10"/>
        <v>65.2</v>
      </c>
      <c r="CP6" s="22">
        <f t="shared" si="10"/>
        <v>64.44</v>
      </c>
      <c r="CQ6" s="22">
        <f t="shared" si="10"/>
        <v>55.88</v>
      </c>
      <c r="CR6" s="22">
        <f t="shared" si="10"/>
        <v>55.22</v>
      </c>
      <c r="CS6" s="22">
        <f t="shared" si="10"/>
        <v>54.05</v>
      </c>
      <c r="CT6" s="22">
        <f t="shared" si="10"/>
        <v>54.43</v>
      </c>
      <c r="CU6" s="22">
        <f t="shared" si="10"/>
        <v>53.87</v>
      </c>
      <c r="CV6" s="21" t="str">
        <f>IF(CV7="","",IF(CV7="-","【-】","【"&amp;SUBSTITUTE(TEXT(CV7,"#,##0.00"),"-","△")&amp;"】"))</f>
        <v>【60.29】</v>
      </c>
      <c r="CW6" s="22">
        <f>IF(CW7="",NA(),CW7)</f>
        <v>91.2</v>
      </c>
      <c r="CX6" s="22">
        <f t="shared" ref="CX6:DF6" si="11">IF(CX7="",NA(),CX7)</f>
        <v>89.39</v>
      </c>
      <c r="CY6" s="22">
        <f t="shared" si="11"/>
        <v>88.6</v>
      </c>
      <c r="CZ6" s="22">
        <f t="shared" si="11"/>
        <v>88.74</v>
      </c>
      <c r="DA6" s="22">
        <f t="shared" si="11"/>
        <v>88.74</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45.85</v>
      </c>
      <c r="DI6" s="22">
        <f t="shared" ref="DI6:DQ6" si="12">IF(DI7="",NA(),DI7)</f>
        <v>48.44</v>
      </c>
      <c r="DJ6" s="22">
        <f t="shared" si="12"/>
        <v>50.58</v>
      </c>
      <c r="DK6" s="22">
        <f t="shared" si="12"/>
        <v>53.47</v>
      </c>
      <c r="DL6" s="22">
        <f t="shared" si="12"/>
        <v>53.65</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1">
        <f t="shared" si="13"/>
        <v>0</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473146</v>
      </c>
      <c r="D7" s="24">
        <v>46</v>
      </c>
      <c r="E7" s="24">
        <v>1</v>
      </c>
      <c r="F7" s="24">
        <v>0</v>
      </c>
      <c r="G7" s="24">
        <v>1</v>
      </c>
      <c r="H7" s="24" t="s">
        <v>93</v>
      </c>
      <c r="I7" s="24" t="s">
        <v>94</v>
      </c>
      <c r="J7" s="24" t="s">
        <v>95</v>
      </c>
      <c r="K7" s="24" t="s">
        <v>96</v>
      </c>
      <c r="L7" s="24" t="s">
        <v>97</v>
      </c>
      <c r="M7" s="24" t="s">
        <v>98</v>
      </c>
      <c r="N7" s="25" t="s">
        <v>99</v>
      </c>
      <c r="O7" s="25">
        <v>93.22</v>
      </c>
      <c r="P7" s="25">
        <v>91.21</v>
      </c>
      <c r="Q7" s="25">
        <v>1760</v>
      </c>
      <c r="R7" s="25">
        <v>11487</v>
      </c>
      <c r="S7" s="25">
        <v>37.840000000000003</v>
      </c>
      <c r="T7" s="25">
        <v>303.57</v>
      </c>
      <c r="U7" s="25">
        <v>10445</v>
      </c>
      <c r="V7" s="25">
        <v>14.6</v>
      </c>
      <c r="W7" s="25">
        <v>715.41</v>
      </c>
      <c r="X7" s="25">
        <v>103.88</v>
      </c>
      <c r="Y7" s="25">
        <v>98.11</v>
      </c>
      <c r="Z7" s="25">
        <v>105.31</v>
      </c>
      <c r="AA7" s="25">
        <v>107.42</v>
      </c>
      <c r="AB7" s="25">
        <v>106.42</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510.75</v>
      </c>
      <c r="AU7" s="25">
        <v>748.34</v>
      </c>
      <c r="AV7" s="25">
        <v>956.55</v>
      </c>
      <c r="AW7" s="25">
        <v>577.79999999999995</v>
      </c>
      <c r="AX7" s="25">
        <v>539.07000000000005</v>
      </c>
      <c r="AY7" s="25">
        <v>355.27</v>
      </c>
      <c r="AZ7" s="25">
        <v>359.7</v>
      </c>
      <c r="BA7" s="25">
        <v>362.93</v>
      </c>
      <c r="BB7" s="25">
        <v>371.81</v>
      </c>
      <c r="BC7" s="25">
        <v>384.23</v>
      </c>
      <c r="BD7" s="25">
        <v>261.51</v>
      </c>
      <c r="BE7" s="25">
        <v>70.63</v>
      </c>
      <c r="BF7" s="25">
        <v>61.18</v>
      </c>
      <c r="BG7" s="25">
        <v>50.61</v>
      </c>
      <c r="BH7" s="25">
        <v>40.35</v>
      </c>
      <c r="BI7" s="25">
        <v>33.159999999999997</v>
      </c>
      <c r="BJ7" s="25">
        <v>458.27</v>
      </c>
      <c r="BK7" s="25">
        <v>447.01</v>
      </c>
      <c r="BL7" s="25">
        <v>439.05</v>
      </c>
      <c r="BM7" s="25">
        <v>465.85</v>
      </c>
      <c r="BN7" s="25">
        <v>439.43</v>
      </c>
      <c r="BO7" s="25">
        <v>265.16000000000003</v>
      </c>
      <c r="BP7" s="25">
        <v>100.28</v>
      </c>
      <c r="BQ7" s="25">
        <v>93.85</v>
      </c>
      <c r="BR7" s="25">
        <v>101.72</v>
      </c>
      <c r="BS7" s="25">
        <v>98.54</v>
      </c>
      <c r="BT7" s="25">
        <v>95.5</v>
      </c>
      <c r="BU7" s="25">
        <v>96.77</v>
      </c>
      <c r="BV7" s="25">
        <v>95.81</v>
      </c>
      <c r="BW7" s="25">
        <v>95.26</v>
      </c>
      <c r="BX7" s="25">
        <v>92.39</v>
      </c>
      <c r="BY7" s="25">
        <v>94.41</v>
      </c>
      <c r="BZ7" s="25">
        <v>102.35</v>
      </c>
      <c r="CA7" s="25">
        <v>153.66999999999999</v>
      </c>
      <c r="CB7" s="25">
        <v>166.96</v>
      </c>
      <c r="CC7" s="25">
        <v>162.53</v>
      </c>
      <c r="CD7" s="25">
        <v>171.18</v>
      </c>
      <c r="CE7" s="25">
        <v>174.81</v>
      </c>
      <c r="CF7" s="25">
        <v>187.18</v>
      </c>
      <c r="CG7" s="25">
        <v>189.58</v>
      </c>
      <c r="CH7" s="25">
        <v>192.82</v>
      </c>
      <c r="CI7" s="25">
        <v>192.98</v>
      </c>
      <c r="CJ7" s="25">
        <v>192.13</v>
      </c>
      <c r="CK7" s="25">
        <v>167.74</v>
      </c>
      <c r="CL7" s="25">
        <v>55.66</v>
      </c>
      <c r="CM7" s="25">
        <v>64.84</v>
      </c>
      <c r="CN7" s="25">
        <v>64.05</v>
      </c>
      <c r="CO7" s="25">
        <v>65.2</v>
      </c>
      <c r="CP7" s="25">
        <v>64.44</v>
      </c>
      <c r="CQ7" s="25">
        <v>55.88</v>
      </c>
      <c r="CR7" s="25">
        <v>55.22</v>
      </c>
      <c r="CS7" s="25">
        <v>54.05</v>
      </c>
      <c r="CT7" s="25">
        <v>54.43</v>
      </c>
      <c r="CU7" s="25">
        <v>53.87</v>
      </c>
      <c r="CV7" s="25">
        <v>60.29</v>
      </c>
      <c r="CW7" s="25">
        <v>91.2</v>
      </c>
      <c r="CX7" s="25">
        <v>89.39</v>
      </c>
      <c r="CY7" s="25">
        <v>88.6</v>
      </c>
      <c r="CZ7" s="25">
        <v>88.74</v>
      </c>
      <c r="DA7" s="25">
        <v>88.74</v>
      </c>
      <c r="DB7" s="25">
        <v>80.989999999999995</v>
      </c>
      <c r="DC7" s="25">
        <v>80.930000000000007</v>
      </c>
      <c r="DD7" s="25">
        <v>80.510000000000005</v>
      </c>
      <c r="DE7" s="25">
        <v>79.44</v>
      </c>
      <c r="DF7" s="25">
        <v>79.489999999999995</v>
      </c>
      <c r="DG7" s="25">
        <v>90.12</v>
      </c>
      <c r="DH7" s="25">
        <v>45.85</v>
      </c>
      <c r="DI7" s="25">
        <v>48.44</v>
      </c>
      <c r="DJ7" s="25">
        <v>50.58</v>
      </c>
      <c r="DK7" s="25">
        <v>53.47</v>
      </c>
      <c r="DL7" s="25">
        <v>53.65</v>
      </c>
      <c r="DM7" s="25">
        <v>46.61</v>
      </c>
      <c r="DN7" s="25">
        <v>47.97</v>
      </c>
      <c r="DO7" s="25">
        <v>49.12</v>
      </c>
      <c r="DP7" s="25">
        <v>49.39</v>
      </c>
      <c r="DQ7" s="25">
        <v>50.75</v>
      </c>
      <c r="DR7" s="25">
        <v>50.88</v>
      </c>
      <c r="DS7" s="25">
        <v>0</v>
      </c>
      <c r="DT7" s="25">
        <v>0</v>
      </c>
      <c r="DU7" s="25">
        <v>0</v>
      </c>
      <c r="DV7" s="25">
        <v>0</v>
      </c>
      <c r="DW7" s="25">
        <v>0</v>
      </c>
      <c r="DX7" s="25">
        <v>10.84</v>
      </c>
      <c r="DY7" s="25">
        <v>15.33</v>
      </c>
      <c r="DZ7" s="25">
        <v>16.760000000000002</v>
      </c>
      <c r="EA7" s="25">
        <v>18.57</v>
      </c>
      <c r="EB7" s="25">
        <v>21.14</v>
      </c>
      <c r="EC7" s="25">
        <v>22.3</v>
      </c>
      <c r="ED7" s="25">
        <v>0</v>
      </c>
      <c r="EE7" s="25">
        <v>0</v>
      </c>
      <c r="EF7" s="25">
        <v>0</v>
      </c>
      <c r="EG7" s="25">
        <v>0</v>
      </c>
      <c r="EH7" s="25">
        <v>0</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townkin</cp:lastModifiedBy>
  <cp:lastPrinted>2023-01-12T08:53:34Z</cp:lastPrinted>
  <dcterms:created xsi:type="dcterms:W3CDTF">2022-12-01T01:07:33Z</dcterms:created>
  <dcterms:modified xsi:type="dcterms:W3CDTF">2023-01-13T06:51:16Z</dcterms:modified>
  <cp:category/>
</cp:coreProperties>
</file>