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wnkin\Desktop\公営企業に係る経営比較分析表（令和３年度決算）の分析等について\"/>
    </mc:Choice>
  </mc:AlternateContent>
  <xr:revisionPtr revIDLastSave="0" documentId="13_ncr:1_{EEA7F41B-5331-4422-9AF0-F436BEEBBE39}" xr6:coauthVersionLast="44" xr6:coauthVersionMax="44" xr10:uidLastSave="{00000000-0000-0000-0000-000000000000}"/>
  <workbookProtection workbookAlgorithmName="SHA-512" workbookHashValue="oum+NOEJ42CBfNaOIGlg669lC/hAMTnVRiGoWFGjTidWDCm8KllRDSLnHfrAsqnxgMG/TGdU7WrrMqzcf5oVDw==" workbookSaltValue="gj6HmuLrLrSFhCWNhJk+kQ==" workbookSpinCount="100000" lockStructure="1"/>
  <bookViews>
    <workbookView xWindow="-120" yWindow="-120" windowWidth="20730" windowHeight="112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<sst xmlns="http://schemas.openxmlformats.org/spreadsheetml/2006/main" count="236" uniqueCount="119">
  <si>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</si>
  <si>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</si>
  <si>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</si>
  <si>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</si>
  <si>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</si>
  <si>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</si>
  <si>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</si>
  <si>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</si>
  <si>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</si>
  <si>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</si>
  <si>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</si>
  <si>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</si>
  <si>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</si>
  <si>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</si>
  <si>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</si>
  <si>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</si>
  <si>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</si>
  <si>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</si>
  <si>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</si>
  <si>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</si>
  <si>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</si>
  <si>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</si>
  <si>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</si>
  <si>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</si>
  <si>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</si>
  <si>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</si>
  <si>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</si>
  <si>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</si>
  <si>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</si>
  <si>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</si>
  <si>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</si>
  <si>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</si>
  <si>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</si>
  <si>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</si>
  <si>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</si>
  <si>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</si>
  <si>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</si>
  <si>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</si>
  <si>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</si>
  <si>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</si>
  <si>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</si>
  <si>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</si>
  <si>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</si>
  <si>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</si>
  <si>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</si>
  <si>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</si>
  <si>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</si>
  <si>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</si>
  <si>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</si>
  <si>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</si>
  <si>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</si>
  <si>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</si>
  <si>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</si>
  <si>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</si>
  <si>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</si>
  <si>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</si>
  <si>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</si>
  <si>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</si>
  <si>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</si>
  <si>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</si>
  <si>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</si>
  <si>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</si>
  <si>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</si>
  <si>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</si>
  <si>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</si>
  <si>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</si>
  <si>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</si>
  <si>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</si>
  <si>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</si>
  <si>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</si>
  <si>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</si>
  <si>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</si>
  <si>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</si>
  <si>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</si>
  <si>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</si>
  <si>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</si>
  <si>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</si>
  <si>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</si>
  <si>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</si>
  <si>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</si>
  <si>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</si>
  <si>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</si>
  <si>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</si>
  <si>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</si>
  <si>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</si>
  <si>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</si>
  <si>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</si>
  <si>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</si>
  <si>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</si>
  <si>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</si>
  <si>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</si>
  <si>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</si>
  <si>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</si>
  <si>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</si>
  <si>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</si>
  <si>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</si>
  <si>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</si>
  <si>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</si>
  <si>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</si>
  <si>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</si>
  <si>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</si>
  <si>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</si>
  <si>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</si>
  <si>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</si>
  <si>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</si>
  <si>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</si>
  <si>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</si>
  <si>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</si>
  <si>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</si>
  <si>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</si>
  <si>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</si>
  <si>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</si>
  <si>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</si>
  <si>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</si>
  <si>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</si>
  <si>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</si>
  <si>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平成28年度から供用開始した金武・並里地区の集落排水事業の接続率向上を図るため、住民周知や接続工事費の補助金を積極的に行ってまいります。</t>
    <phoneticPr fontId="4"/>
  </si>
  <si>
    <t>①令和３年度は、令和２年度で農業集落排水整備が概ね完了していることから整備費が減少し、管理費が増加しており、依存財源75.03%(89,822,000円)、自主財源24.97%(29,898,840円)で費用(116,144,598円)を賄っています。
④企業債借り入れはありません。
⑤経費回収率は、下水道接続件数が増えてきていることから、令和２年度と比較しても上昇傾向にあります。
⑥平成28年度から並里・金武地区の下水道処理施設も稼働し、下水道接続件数が増加しているが、汚水処理原価は150.00円前後で推移しています。
⑦施設利用率も下水道接続件数の増加に伴い若干の上昇傾向となります。
⑧水洗化率は上昇傾向ではあるが、まだ低く、下水道接続推進に取り組んでまいります。</t>
    <rPh sb="9" eb="11">
      <t>レイワ</t>
    </rPh>
    <rPh sb="12" eb="14">
      <t>ネンド</t>
    </rPh>
    <rPh sb="15" eb="17">
      <t>ノウギョウ</t>
    </rPh>
    <rPh sb="17" eb="19">
      <t>シュウラク</t>
    </rPh>
    <rPh sb="19" eb="21">
      <t>ハイスイ</t>
    </rPh>
    <rPh sb="21" eb="23">
      <t>セイビ</t>
    </rPh>
    <rPh sb="24" eb="25">
      <t>オオム</t>
    </rPh>
    <rPh sb="26" eb="28">
      <t>カンリョウ</t>
    </rPh>
    <rPh sb="36" eb="38">
      <t>セイビ</t>
    </rPh>
    <rPh sb="38" eb="39">
      <t>ヒ</t>
    </rPh>
    <rPh sb="40" eb="42">
      <t>ゲンショウ</t>
    </rPh>
    <rPh sb="44" eb="46">
      <t>カンリ</t>
    </rPh>
    <rPh sb="48" eb="50">
      <t>ゾウカ</t>
    </rPh>
    <rPh sb="174" eb="176">
      <t>レイワ</t>
    </rPh>
    <rPh sb="255" eb="256">
      <t>エン</t>
    </rPh>
    <rPh sb="256" eb="258">
      <t>ゼンゴ</t>
    </rPh>
    <rPh sb="259" eb="261">
      <t>スイイ</t>
    </rPh>
    <rPh sb="310" eb="312">
      <t>ジョウショウ</t>
    </rPh>
    <rPh sb="312" eb="314">
      <t>ケイコウ</t>
    </rPh>
    <rPh sb="328" eb="330">
      <t>セツゾク</t>
    </rPh>
    <phoneticPr fontId="4"/>
  </si>
  <si>
    <t>金武町農業集落排水は、屋嘉地区が平成24年度に供用開始し、並里・金武地区が平成28年度に供用開始しております。管渠においては老朽化は見られないが、機器類の修繕が年々増加している状況となります。</t>
    <rPh sb="0" eb="3">
      <t>キンチョウ</t>
    </rPh>
    <rPh sb="3" eb="5">
      <t>ノウギョウ</t>
    </rPh>
    <rPh sb="5" eb="7">
      <t>シュウラク</t>
    </rPh>
    <rPh sb="7" eb="9">
      <t>ハイスイ</t>
    </rPh>
    <rPh sb="29" eb="31">
      <t>ナミサト</t>
    </rPh>
    <rPh sb="32" eb="34">
      <t>キン</t>
    </rPh>
    <rPh sb="34" eb="36">
      <t>チク</t>
    </rPh>
    <rPh sb="37" eb="39">
      <t>ヘイセイ</t>
    </rPh>
    <rPh sb="41" eb="43">
      <t>ネンド</t>
    </rPh>
    <rPh sb="44" eb="46">
      <t>キョウヨウ</t>
    </rPh>
    <rPh sb="46" eb="48">
      <t>カイシ</t>
    </rPh>
    <rPh sb="55" eb="57">
      <t>カンキョ</t>
    </rPh>
    <rPh sb="62" eb="65">
      <t>ロウキュウカ</t>
    </rPh>
    <rPh sb="66" eb="67">
      <t>ミ</t>
    </rPh>
    <rPh sb="73" eb="76">
      <t>キキルイ</t>
    </rPh>
    <rPh sb="77" eb="79">
      <t>シュウゼン</t>
    </rPh>
    <rPh sb="80" eb="82">
      <t>ネンネン</t>
    </rPh>
    <rPh sb="82" eb="84">
      <t>ゾウカ</t>
    </rPh>
    <rPh sb="88" eb="9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</si>
</sst>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8D-4A82-951D-A020D5A7D5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18D-4A82-951D-A020D5A7D5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14.39</c:v>
                </c:pt>
                <c:pt idx="1">
                  <c:v>21.57</c:v>
                </c:pt>
                <c:pt idx="2">
                  <c:v>38.01</c:v>
                </c:pt>
                <c:pt idx="3">
                  <c:v>43.45</c:v>
                </c:pt>
                <c:pt idx="4">
                  <c:v>50.36</c:v>
                </c:pt>
              </c:numCache>
            </c:numRef>
          </c:val>
          <c:extLst>
            <c:ext xmlns:c16="http://schemas.microsoft.com/office/drawing/2014/chart" uri="{C3380CC4-5D6E-409C-BE32-E72D297353CC}">
              <c16:uniqueId val="{00000000-543C-475C-B37C-A6B37C25631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41.66</c:v>
                </c:pt>
                <c:pt idx="4">
                  <c:v>36.369999999999997</c:v>
                </c:pt>
              </c:numCache>
            </c:numRef>
          </c:val>
          <c:smooth val="0"/>
          <c:extLst>
            <c:ext xmlns:c16="http://schemas.microsoft.com/office/drawing/2014/chart" uri="{C3380CC4-5D6E-409C-BE32-E72D297353CC}">
              <c16:uniqueId val="{00000001-543C-475C-B37C-A6B37C25631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16.7</c:v>
                </c:pt>
                <c:pt idx="1">
                  <c:v>20.85</c:v>
                </c:pt>
                <c:pt idx="2">
                  <c:v>29.49</c:v>
                </c:pt>
                <c:pt idx="3">
                  <c:v>34.880000000000003</c:v>
                </c:pt>
                <c:pt idx="4">
                  <c:v>51.47</c:v>
                </c:pt>
              </c:numCache>
            </c:numRef>
          </c:val>
          <c:extLst>
            <c:ext xmlns:c16="http://schemas.microsoft.com/office/drawing/2014/chart" uri="{C3380CC4-5D6E-409C-BE32-E72D297353CC}">
              <c16:uniqueId val="{00000000-21D5-4C83-9832-13425D7AED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58.77</c:v>
                </c:pt>
                <c:pt idx="4">
                  <c:v>59.58</c:v>
                </c:pt>
              </c:numCache>
            </c:numRef>
          </c:val>
          <c:smooth val="0"/>
          <c:extLst>
            <c:ext xmlns:c16="http://schemas.microsoft.com/office/drawing/2014/chart" uri="{C3380CC4-5D6E-409C-BE32-E72D297353CC}">
              <c16:uniqueId val="{00000001-21D5-4C83-9832-13425D7AED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108.27</c:v>
                </c:pt>
                <c:pt idx="1">
                  <c:v>106.62</c:v>
                </c:pt>
                <c:pt idx="2">
                  <c:v>115.99</c:v>
                </c:pt>
                <c:pt idx="3">
                  <c:v>110.98</c:v>
                </c:pt>
                <c:pt idx="4">
                  <c:v>102.98</c:v>
                </c:pt>
              </c:numCache>
            </c:numRef>
          </c:val>
          <c:extLst>
            <c:ext xmlns:c16="http://schemas.microsoft.com/office/drawing/2014/chart" uri="{C3380CC4-5D6E-409C-BE32-E72D297353CC}">
              <c16:uniqueId val="{00000000-12CD-4543-82D1-6D4588CE71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CD-4543-82D1-6D4588CE71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21-4E00-93A0-040C7F043A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21-4E00-93A0-040C7F043A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50-4106-902D-F1B9A5364B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50-4106-902D-F1B9A5364B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F7-4FBD-BBCE-A88C954D22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F7-4FBD-BBCE-A88C954D22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CE-4870-BC7A-187C42BDA6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CE-4870-BC7A-187C42BDA6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4C-420A-9CF4-2AAD31686D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746.98</c:v>
                </c:pt>
                <c:pt idx="4">
                  <c:v>904.55</c:v>
                </c:pt>
              </c:numCache>
            </c:numRef>
          </c:val>
          <c:smooth val="0"/>
          <c:extLst>
            <c:ext xmlns:c16="http://schemas.microsoft.com/office/drawing/2014/chart" uri="{C3380CC4-5D6E-409C-BE32-E72D297353CC}">
              <c16:uniqueId val="{00000001-904C-420A-9CF4-2AAD31686D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26.8</c:v>
                </c:pt>
                <c:pt idx="1">
                  <c:v>34.97</c:v>
                </c:pt>
                <c:pt idx="2">
                  <c:v>37.43</c:v>
                </c:pt>
                <c:pt idx="3">
                  <c:v>32.090000000000003</c:v>
                </c:pt>
                <c:pt idx="4">
                  <c:v>39.869999999999997</c:v>
                </c:pt>
              </c:numCache>
            </c:numRef>
          </c:val>
          <c:extLst>
            <c:ext xmlns:c16="http://schemas.microsoft.com/office/drawing/2014/chart" uri="{C3380CC4-5D6E-409C-BE32-E72D297353CC}">
              <c16:uniqueId val="{00000000-BFBA-456E-9876-C451259E93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40.49</c:v>
                </c:pt>
                <c:pt idx="4">
                  <c:v>39.69</c:v>
                </c:pt>
              </c:numCache>
            </c:numRef>
          </c:val>
          <c:smooth val="0"/>
          <c:extLst>
            <c:ext xmlns:c16="http://schemas.microsoft.com/office/drawing/2014/chart" uri="{C3380CC4-5D6E-409C-BE32-E72D297353CC}">
              <c16:uniqueId val="{00000001-BFBA-456E-9876-C451259E93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222.61</c:v>
                </c:pt>
                <c:pt idx="1">
                  <c:v>171.18</c:v>
                </c:pt>
                <c:pt idx="2">
                  <c:v>159.61000000000001</c:v>
                </c:pt>
                <c:pt idx="3">
                  <c:v>145.87</c:v>
                </c:pt>
                <c:pt idx="4">
                  <c:v>149.02000000000001</c:v>
                </c:pt>
              </c:numCache>
            </c:numRef>
          </c:val>
          <c:extLst>
            <c:ext xmlns:c16="http://schemas.microsoft.com/office/drawing/2014/chart" uri="{C3380CC4-5D6E-409C-BE32-E72D297353CC}">
              <c16:uniqueId val="{00000000-DB0F-4EA4-A953-406D4F189F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274.54000000000002</c:v>
                </c:pt>
                <c:pt idx="4">
                  <c:v>253.17</c:v>
                </c:pt>
              </c:numCache>
            </c:numRef>
          </c:val>
          <c:smooth val="0"/>
          <c:extLst>
            <c:ext xmlns:c16="http://schemas.microsoft.com/office/drawing/2014/chart" uri="{C3380CC4-5D6E-409C-BE32-E72D297353CC}">
              <c16:uniqueId val="{00000001-DB0F-4EA4-A953-406D4F189F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AA58" sqref="A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沖縄県　金武町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F3</v>
      </c>
      <c r="X8" s="65"/>
      <c r="Y8" s="65"/>
      <c r="Z8" s="65"/>
      <c r="AA8" s="65"/>
      <c r="AB8" s="65"/>
      <c r="AC8" s="65"/>
      <c r="AD8" s="66" t="str">
        <f>データ!$M$6</f>
        <v>非設置</v>
      </c>
      <c r="AE8" s="66"/>
      <c r="AF8" s="66"/>
      <c r="AG8" s="66"/>
      <c r="AH8" s="66"/>
      <c r="AI8" s="66"/>
      <c r="AJ8" s="66"/>
      <c r="AK8" s="3"/>
      <c r="AL8" s="46">
        <f>データ!S6</f>
        <v>11487</v>
      </c>
      <c r="AM8" s="46"/>
      <c r="AN8" s="46"/>
      <c r="AO8" s="46"/>
      <c r="AP8" s="46"/>
      <c r="AQ8" s="46"/>
      <c r="AR8" s="46"/>
      <c r="AS8" s="46"/>
      <c r="AT8" s="45">
        <f>データ!T6</f>
        <v>37.840000000000003</v>
      </c>
      <c r="AU8" s="45"/>
      <c r="AV8" s="45"/>
      <c r="AW8" s="45"/>
      <c r="AX8" s="45"/>
      <c r="AY8" s="45"/>
      <c r="AZ8" s="45"/>
      <c r="BA8" s="45"/>
      <c r="BB8" s="45">
        <f>データ!U6</f>
        <v>303.57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82.54</v>
      </c>
      <c r="Q10" s="45"/>
      <c r="R10" s="45"/>
      <c r="S10" s="45"/>
      <c r="T10" s="45"/>
      <c r="U10" s="45"/>
      <c r="V10" s="45"/>
      <c r="W10" s="45">
        <f>データ!Q6</f>
        <v>102.2</v>
      </c>
      <c r="X10" s="45"/>
      <c r="Y10" s="45"/>
      <c r="Z10" s="45"/>
      <c r="AA10" s="45"/>
      <c r="AB10" s="45"/>
      <c r="AC10" s="45"/>
      <c r="AD10" s="46">
        <f>データ!R6</f>
        <v>1200</v>
      </c>
      <c r="AE10" s="46"/>
      <c r="AF10" s="46"/>
      <c r="AG10" s="46"/>
      <c r="AH10" s="46"/>
      <c r="AI10" s="46"/>
      <c r="AJ10" s="46"/>
      <c r="AK10" s="2"/>
      <c r="AL10" s="46">
        <f>データ!V6</f>
        <v>9453</v>
      </c>
      <c r="AM10" s="46"/>
      <c r="AN10" s="46"/>
      <c r="AO10" s="46"/>
      <c r="AP10" s="46"/>
      <c r="AQ10" s="46"/>
      <c r="AR10" s="46"/>
      <c r="AS10" s="46"/>
      <c r="AT10" s="45">
        <f>データ!W6</f>
        <v>2.81</v>
      </c>
      <c r="AU10" s="45"/>
      <c r="AV10" s="45"/>
      <c r="AW10" s="45"/>
      <c r="AX10" s="45"/>
      <c r="AY10" s="45"/>
      <c r="AZ10" s="45"/>
      <c r="BA10" s="45"/>
      <c r="BB10" s="45">
        <f>データ!X6</f>
        <v>3364.06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2qTFgZPnVdPeQrq37C94ypdGCrH8VeXB5imN97pmJ6L7Ewmn/rFjXNWNZj3SURyqlzMTBuEe3FjDOJr1dhQG1A==" saltValue="xG1gtk706A3BDEVeHitV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473146</v>
      </c>
      <c r="D6" s="19">
        <f t="shared" si="3"/>
        <v>47</v>
      </c>
      <c r="E6" s="19">
        <f t="shared" si="3"/>
        <v>17</v>
      </c>
      <c r="F6" s="19">
        <f t="shared" si="3"/>
        <v>5</v>
      </c>
      <c r="G6" s="19">
        <f t="shared" si="3"/>
        <v>0</v>
      </c>
      <c r="H6" s="19" t="str">
        <f t="shared" si="3"/>
        <v>沖縄県　金武町</v>
      </c>
      <c r="I6" s="19" t="str">
        <f t="shared" si="3"/>
        <v>法非適用</v>
      </c>
      <c r="J6" s="19" t="str">
        <f t="shared" si="3"/>
        <v>下水道事業</v>
      </c>
      <c r="K6" s="19" t="str">
        <f t="shared" si="3"/>
        <v>農業集落排水</v>
      </c>
      <c r="L6" s="19" t="str">
        <f t="shared" si="3"/>
        <v>F3</v>
      </c>
      <c r="M6" s="19" t="str">
        <f t="shared" si="3"/>
        <v>非設置</v>
      </c>
      <c r="N6" s="20" t="str">
        <f t="shared" si="3"/>
        <v>-</v>
      </c>
      <c r="O6" s="20" t="str">
        <f t="shared" si="3"/>
        <v>該当数値なし</v>
      </c>
      <c r="P6" s="20">
        <f t="shared" si="3"/>
        <v>82.54</v>
      </c>
      <c r="Q6" s="20">
        <f t="shared" si="3"/>
        <v>102.2</v>
      </c>
      <c r="R6" s="20">
        <f t="shared" si="3"/>
        <v>1200</v>
      </c>
      <c r="S6" s="20">
        <f t="shared" si="3"/>
        <v>11487</v>
      </c>
      <c r="T6" s="20">
        <f t="shared" si="3"/>
        <v>37.840000000000003</v>
      </c>
      <c r="U6" s="20">
        <f t="shared" si="3"/>
        <v>303.57</v>
      </c>
      <c r="V6" s="20">
        <f t="shared" si="3"/>
        <v>9453</v>
      </c>
      <c r="W6" s="20">
        <f t="shared" si="3"/>
        <v>2.81</v>
      </c>
      <c r="X6" s="20">
        <f t="shared" si="3"/>
        <v>3364.06</v>
      </c>
      <c r="Y6" s="21">
        <f>IF(Y7="",NA(),Y7)</f>
        <v>108.27</v>
      </c>
      <c r="Z6" s="21">
        <f t="shared" ref="Z6:AH6" si="4">IF(Z7="",NA(),Z7)</f>
        <v>106.62</v>
      </c>
      <c r="AA6" s="21">
        <f t="shared" si="4"/>
        <v>115.99</v>
      </c>
      <c r="AB6" s="21">
        <f t="shared" si="4"/>
        <v>110.98</v>
      </c>
      <c r="AC6" s="21">
        <f t="shared" si="4"/>
        <v>102.98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982.29</v>
      </c>
      <c r="BL6" s="21">
        <f t="shared" si="7"/>
        <v>713.28</v>
      </c>
      <c r="BM6" s="21">
        <f t="shared" si="7"/>
        <v>673.08</v>
      </c>
      <c r="BN6" s="21">
        <f t="shared" si="7"/>
        <v>746.98</v>
      </c>
      <c r="BO6" s="21">
        <f t="shared" si="7"/>
        <v>904.55</v>
      </c>
      <c r="BP6" s="20" t="str">
        <f>IF(BP7="","",IF(BP7="-","【-】","【"&amp;SUBSTITUTE(TEXT(BP7,"#,##0.00"),"-","△")&amp;"】"))</f>
        <v>【786.37】</v>
      </c>
      <c r="BQ6" s="21">
        <f>IF(BQ7="",NA(),BQ7)</f>
        <v>26.8</v>
      </c>
      <c r="BR6" s="21">
        <f t="shared" ref="BR6:BZ6" si="8">IF(BR7="",NA(),BR7)</f>
        <v>34.97</v>
      </c>
      <c r="BS6" s="21">
        <f t="shared" si="8"/>
        <v>37.43</v>
      </c>
      <c r="BT6" s="21">
        <f t="shared" si="8"/>
        <v>32.090000000000003</v>
      </c>
      <c r="BU6" s="21">
        <f t="shared" si="8"/>
        <v>39.869999999999997</v>
      </c>
      <c r="BV6" s="21">
        <f t="shared" si="8"/>
        <v>41.25</v>
      </c>
      <c r="BW6" s="21">
        <f t="shared" si="8"/>
        <v>40.75</v>
      </c>
      <c r="BX6" s="21">
        <f t="shared" si="8"/>
        <v>42.44</v>
      </c>
      <c r="BY6" s="21">
        <f t="shared" si="8"/>
        <v>40.49</v>
      </c>
      <c r="BZ6" s="21">
        <f t="shared" si="8"/>
        <v>39.69</v>
      </c>
      <c r="CA6" s="20" t="str">
        <f>IF(CA7="","",IF(CA7="-","【-】","【"&amp;SUBSTITUTE(TEXT(CA7,"#,##0.00"),"-","△")&amp;"】"))</f>
        <v>【60.65】</v>
      </c>
      <c r="CB6" s="21">
        <f>IF(CB7="",NA(),CB7)</f>
        <v>222.61</v>
      </c>
      <c r="CC6" s="21">
        <f t="shared" ref="CC6:CK6" si="9">IF(CC7="",NA(),CC7)</f>
        <v>171.18</v>
      </c>
      <c r="CD6" s="21">
        <f t="shared" si="9"/>
        <v>159.61000000000001</v>
      </c>
      <c r="CE6" s="21">
        <f t="shared" si="9"/>
        <v>145.87</v>
      </c>
      <c r="CF6" s="21">
        <f t="shared" si="9"/>
        <v>149.02000000000001</v>
      </c>
      <c r="CG6" s="21">
        <f t="shared" si="9"/>
        <v>334.48</v>
      </c>
      <c r="CH6" s="21">
        <f t="shared" si="9"/>
        <v>311.70999999999998</v>
      </c>
      <c r="CI6" s="21">
        <f t="shared" si="9"/>
        <v>284.54000000000002</v>
      </c>
      <c r="CJ6" s="21">
        <f t="shared" si="9"/>
        <v>274.54000000000002</v>
      </c>
      <c r="CK6" s="21">
        <f t="shared" si="9"/>
        <v>253.17</v>
      </c>
      <c r="CL6" s="20" t="str">
        <f>IF(CL7="","",IF(CL7="-","【-】","【"&amp;SUBSTITUTE(TEXT(CL7,"#,##0.00"),"-","△")&amp;"】"))</f>
        <v>【256.97】</v>
      </c>
      <c r="CM6" s="21">
        <f>IF(CM7="",NA(),CM7)</f>
        <v>14.39</v>
      </c>
      <c r="CN6" s="21">
        <f t="shared" ref="CN6:CV6" si="10">IF(CN7="",NA(),CN7)</f>
        <v>21.57</v>
      </c>
      <c r="CO6" s="21">
        <f t="shared" si="10"/>
        <v>38.01</v>
      </c>
      <c r="CP6" s="21">
        <f t="shared" si="10"/>
        <v>43.45</v>
      </c>
      <c r="CQ6" s="21">
        <f t="shared" si="10"/>
        <v>50.36</v>
      </c>
      <c r="CR6" s="21">
        <f t="shared" si="10"/>
        <v>40.93</v>
      </c>
      <c r="CS6" s="21">
        <f t="shared" si="10"/>
        <v>43.38</v>
      </c>
      <c r="CT6" s="21">
        <f t="shared" si="10"/>
        <v>42.33</v>
      </c>
      <c r="CU6" s="21">
        <f t="shared" si="10"/>
        <v>41.66</v>
      </c>
      <c r="CV6" s="21">
        <f t="shared" si="10"/>
        <v>36.369999999999997</v>
      </c>
      <c r="CW6" s="20" t="str">
        <f>IF(CW7="","",IF(CW7="-","【-】","【"&amp;SUBSTITUTE(TEXT(CW7,"#,##0.00"),"-","△")&amp;"】"))</f>
        <v>【61.14】</v>
      </c>
      <c r="CX6" s="21">
        <f>IF(CX7="",NA(),CX7)</f>
        <v>16.7</v>
      </c>
      <c r="CY6" s="21">
        <f t="shared" ref="CY6:DG6" si="11">IF(CY7="",NA(),CY7)</f>
        <v>20.85</v>
      </c>
      <c r="CZ6" s="21">
        <f t="shared" si="11"/>
        <v>29.49</v>
      </c>
      <c r="DA6" s="21">
        <f t="shared" si="11"/>
        <v>34.880000000000003</v>
      </c>
      <c r="DB6" s="21">
        <f t="shared" si="11"/>
        <v>51.47</v>
      </c>
      <c r="DC6" s="21">
        <f t="shared" si="11"/>
        <v>62.73</v>
      </c>
      <c r="DD6" s="21">
        <f t="shared" si="11"/>
        <v>62.02</v>
      </c>
      <c r="DE6" s="21">
        <f t="shared" si="11"/>
        <v>62.5</v>
      </c>
      <c r="DF6" s="21">
        <f t="shared" si="11"/>
        <v>58.77</v>
      </c>
      <c r="DG6" s="21">
        <f t="shared" si="11"/>
        <v>59.58</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0">
        <f t="shared" si="14"/>
        <v>0</v>
      </c>
      <c r="EN6" s="20">
        <f t="shared" si="14"/>
        <v>0</v>
      </c>
      <c r="EO6" s="20" t="str">
        <f>IF(EO7="","",IF(EO7="-","【-】","【"&amp;SUBSTITUTE(TEXT(EO7,"#,##0.00"),"-","△")&amp;"】"))</f>
        <v>【0.03】</v>
      </c>
    </row>
    <row r="7" spans="1:145" s="22" customFormat="1" x14ac:dyDescent="0.15">
      <c r="A7" s="14"/>
      <c r="B7" s="23">
        <v>2021</v>
      </c>
      <c r="C7" s="23">
        <v>473146</v>
      </c>
      <c r="D7" s="23">
        <v>47</v>
      </c>
      <c r="E7" s="23">
        <v>17</v>
      </c>
      <c r="F7" s="23">
        <v>5</v>
      </c>
      <c r="G7" s="23">
        <v>0</v>
      </c>
      <c r="H7" s="23" t="s">
        <v>98</v>
      </c>
      <c r="I7" s="23" t="s">
        <v>99</v>
      </c>
      <c r="J7" s="23" t="s">
        <v>100</v>
      </c>
      <c r="K7" s="23" t="s">
        <v>101</v>
      </c>
      <c r="L7" s="23" t="s">
        <v>102</v>
      </c>
      <c r="M7" s="23" t="s">
        <v>103</v>
      </c>
      <c r="N7" s="24" t="s">
        <v>104</v>
      </c>
      <c r="O7" s="24" t="s">
        <v>105</v>
      </c>
      <c r="P7" s="24">
        <v>82.54</v>
      </c>
      <c r="Q7" s="24">
        <v>102.2</v>
      </c>
      <c r="R7" s="24">
        <v>1200</v>
      </c>
      <c r="S7" s="24">
        <v>11487</v>
      </c>
      <c r="T7" s="24">
        <v>37.840000000000003</v>
      </c>
      <c r="U7" s="24">
        <v>303.57</v>
      </c>
      <c r="V7" s="24">
        <v>9453</v>
      </c>
      <c r="W7" s="24">
        <v>2.81</v>
      </c>
      <c r="X7" s="24">
        <v>3364.06</v>
      </c>
      <c r="Y7" s="24">
        <v>108.27</v>
      </c>
      <c r="Z7" s="24">
        <v>106.62</v>
      </c>
      <c r="AA7" s="24">
        <v>115.99</v>
      </c>
      <c r="AB7" s="24">
        <v>110.98</v>
      </c>
      <c r="AC7" s="24">
        <v>102.98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982.29</v>
      </c>
      <c r="BL7" s="24">
        <v>713.28</v>
      </c>
      <c r="BM7" s="24">
        <v>673.08</v>
      </c>
      <c r="BN7" s="24">
        <v>746.98</v>
      </c>
      <c r="BO7" s="24">
        <v>904.55</v>
      </c>
      <c r="BP7" s="24">
        <v>786.37</v>
      </c>
      <c r="BQ7" s="24">
        <v>26.8</v>
      </c>
      <c r="BR7" s="24">
        <v>34.97</v>
      </c>
      <c r="BS7" s="24">
        <v>37.43</v>
      </c>
      <c r="BT7" s="24">
        <v>32.090000000000003</v>
      </c>
      <c r="BU7" s="24">
        <v>39.869999999999997</v>
      </c>
      <c r="BV7" s="24">
        <v>41.25</v>
      </c>
      <c r="BW7" s="24">
        <v>40.75</v>
      </c>
      <c r="BX7" s="24">
        <v>42.44</v>
      </c>
      <c r="BY7" s="24">
        <v>40.49</v>
      </c>
      <c r="BZ7" s="24">
        <v>39.69</v>
      </c>
      <c r="CA7" s="24">
        <v>60.65</v>
      </c>
      <c r="CB7" s="24">
        <v>222.61</v>
      </c>
      <c r="CC7" s="24">
        <v>171.18</v>
      </c>
      <c r="CD7" s="24">
        <v>159.61000000000001</v>
      </c>
      <c r="CE7" s="24">
        <v>145.87</v>
      </c>
      <c r="CF7" s="24">
        <v>149.02000000000001</v>
      </c>
      <c r="CG7" s="24">
        <v>334.48</v>
      </c>
      <c r="CH7" s="24">
        <v>311.70999999999998</v>
      </c>
      <c r="CI7" s="24">
        <v>284.54000000000002</v>
      </c>
      <c r="CJ7" s="24">
        <v>274.54000000000002</v>
      </c>
      <c r="CK7" s="24">
        <v>253.17</v>
      </c>
      <c r="CL7" s="24">
        <v>256.97000000000003</v>
      </c>
      <c r="CM7" s="24">
        <v>14.39</v>
      </c>
      <c r="CN7" s="24">
        <v>21.57</v>
      </c>
      <c r="CO7" s="24">
        <v>38.01</v>
      </c>
      <c r="CP7" s="24">
        <v>43.45</v>
      </c>
      <c r="CQ7" s="24">
        <v>50.36</v>
      </c>
      <c r="CR7" s="24">
        <v>40.93</v>
      </c>
      <c r="CS7" s="24">
        <v>43.38</v>
      </c>
      <c r="CT7" s="24">
        <v>42.33</v>
      </c>
      <c r="CU7" s="24">
        <v>41.66</v>
      </c>
      <c r="CV7" s="24">
        <v>36.369999999999997</v>
      </c>
      <c r="CW7" s="24">
        <v>61.14</v>
      </c>
      <c r="CX7" s="24">
        <v>16.7</v>
      </c>
      <c r="CY7" s="24">
        <v>20.85</v>
      </c>
      <c r="CZ7" s="24">
        <v>29.49</v>
      </c>
      <c r="DA7" s="24">
        <v>34.880000000000003</v>
      </c>
      <c r="DB7" s="24">
        <v>51.47</v>
      </c>
      <c r="DC7" s="24">
        <v>62.73</v>
      </c>
      <c r="DD7" s="24">
        <v>62.02</v>
      </c>
      <c r="DE7" s="24">
        <v>62.5</v>
      </c>
      <c r="DF7" s="24">
        <v>58.77</v>
      </c>
      <c r="DG7" s="24">
        <v>59.58</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v>
      </c>
      <c r="EN7" s="24">
        <v>0</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townkin</cp:lastModifiedBy>
  <cp:lastPrinted>2023-01-17T07:44:24Z</cp:lastPrinted>
  <dcterms:created xsi:type="dcterms:W3CDTF">2022-12-01T02:02:01Z</dcterms:created>
  <dcterms:modified xsi:type="dcterms:W3CDTF">2023-01-17T07:44:29Z</dcterms:modified>
  <cp:category/>
</cp:coreProperties>
</file>