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townkin\Desktop\経営比較分析表（R5決算）\"/>
    </mc:Choice>
  </mc:AlternateContent>
  <xr:revisionPtr revIDLastSave="0" documentId="13_ncr:1_{DAA7CA6A-08F5-48BA-92AB-6F1CA586D189}" xr6:coauthVersionLast="44" xr6:coauthVersionMax="44" xr10:uidLastSave="{00000000-0000-0000-0000-000000000000}"/>
  <workbookProtection workbookAlgorithmName="SHA-512" workbookHashValue="PR2HfwhxJCNQY/ZEr1IrPggpxBPeyuJOoigAq7D9QgOmMgKjZDaxpnhX5wgWEMxlpzyU0NynL4sWUZqq/wGYxQ==" workbookSaltValue="i3Nj7ov4mZMi+72MQD454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L10" i="4"/>
  <c r="B10" i="4"/>
  <c r="AL8" i="4"/>
  <c r="P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<sst xmlns="http://schemas.openxmlformats.org/spreadsheetml/2006/main" count="236" uniqueCount="119">
  <si>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</si>
  <si>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</si>
  <si>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</si>
  <si>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</si>
  <si>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</si>
  <si>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</si>
  <si>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</si>
  <si>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</si>
  <si>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</si>
  <si>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</si>
  <si>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</si>
  <si>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</si>
  <si>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</si>
  <si>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</si>
  <si>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</si>
  <si>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</si>
  <si>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</si>
  <si>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</si>
  <si>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</si>
  <si>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</si>
  <si>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</si>
  <si>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</si>
  <si>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</si>
  <si>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</si>
  <si>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</si>
  <si>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</si>
  <si>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</si>
  <si>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</si>
  <si>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</si>
  <si>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</si>
  <si>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</si>
  <si>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</si>
  <si>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</si>
  <si>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</si>
  <si>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</si>
  <si>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</si>
  <si>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</si>
  <si>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</si>
  <si>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</si>
  <si>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</si>
  <si>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</si>
  <si>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</si>
  <si>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</si>
  <si>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</si>
  <si>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</si>
  <si>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</si>
  <si>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</si>
  <si>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</si>
  <si>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</si>
  <si>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</si>
  <si>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</si>
  <si>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</si>
  <si>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</si>
  <si>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</si>
  <si>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</si>
  <si>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</si>
  <si>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</si>
  <si>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</si>
  <si>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</si>
  <si>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</si>
  <si>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</si>
  <si>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</si>
  <si>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</si>
  <si>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</si>
  <si>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</si>
  <si>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</si>
  <si>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</si>
  <si>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</si>
  <si>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</si>
  <si>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</si>
  <si>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</si>
  <si>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</si>
  <si>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</si>
  <si>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</si>
  <si>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</si>
  <si>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</si>
  <si>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</si>
  <si>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</si>
  <si>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</si>
  <si>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</si>
  <si>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</si>
  <si>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</si>
  <si>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</si>
  <si>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</si>
  <si>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</si>
  <si>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</si>
  <si>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</si>
  <si>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</si>
  <si>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</si>
  <si>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</si>
  <si>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</si>
  <si>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</si>
  <si>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</si>
  <si>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</si>
  <si>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</si>
  <si>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</si>
  <si>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</si>
  <si>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金武町</t>
  </si>
  <si>
    <t>法非適用</t>
  </si>
  <si>
    <t>下水道事業</t>
  </si>
  <si>
    <t>農業集落排水</t>
  </si>
  <si>
    <t>F3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</si>
  <si>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</si>
  <si>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</si>
  <si>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</si>
  <si>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</si>
  <si>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</si>
  <si>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</si>
  <si>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</si>
  <si>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</si>
  <si>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</si>
  <si>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</si>
  <si>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</si>
  <si>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</si>
  <si>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</si>
  <si>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</si>
  <si>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金武町農業集落排水は、屋嘉地区が平成24年度に供用開始し、並里・金武地区が平成28年度に供用開始しております。管渠においては老朽化は見られないが、中継ポンプ施設のポンフ゜や機器類、処理施設内設備の修繕が年々増加している状況となります。</t>
    <rPh sb="74" eb="76">
      <t>チュウケイ</t>
    </rPh>
    <rPh sb="79" eb="81">
      <t>シセツ</t>
    </rPh>
    <rPh sb="91" eb="93">
      <t>ショリ</t>
    </rPh>
    <rPh sb="93" eb="95">
      <t>シセツ</t>
    </rPh>
    <rPh sb="95" eb="96">
      <t>ナイ</t>
    </rPh>
    <rPh sb="96" eb="98">
      <t>セツビ</t>
    </rPh>
    <phoneticPr fontId="4"/>
  </si>
  <si>
    <t xml:space="preserve"> 平成28年度から供用開始した並里・金武地区農業集落排水の接続率向上を図るため、住民周知や接続工事費の補助金を積極的に行い、自主財源である下水道使用料の増加を目指してまいります。</t>
    <rPh sb="15" eb="17">
      <t>ナミサト</t>
    </rPh>
    <rPh sb="18" eb="20">
      <t>キン</t>
    </rPh>
    <rPh sb="22" eb="24">
      <t>ノウギョウ</t>
    </rPh>
    <rPh sb="24" eb="26">
      <t>シュウラク</t>
    </rPh>
    <rPh sb="26" eb="28">
      <t>ハイスイ</t>
    </rPh>
    <rPh sb="62" eb="64">
      <t>ジシュ</t>
    </rPh>
    <rPh sb="64" eb="66">
      <t>ザイゲン</t>
    </rPh>
    <rPh sb="69" eb="72">
      <t>ゲスイドウ</t>
    </rPh>
    <rPh sb="72" eb="75">
      <t>シヨウリョウ</t>
    </rPh>
    <rPh sb="76" eb="78">
      <t>ゾウカ</t>
    </rPh>
    <rPh sb="79" eb="81">
      <t>メザ</t>
    </rPh>
    <phoneticPr fontId="4"/>
  </si>
  <si>
    <t>①金武町下水道事業施設は、供用開始から年数が経過していることから、管理費及び修繕費が増加しており、依存財源81.8%(133,244,000円)、自主財源18.2%(29,652,000円)で費用(162,896,000円)を賄っています。
④企業債借り入れはありません。
⑤経費回収率は、令和３年度をピークに下降しているが、類似団体平均値に近い値を示しており、地方公営企業法適用に向けた費用の影響となります。
⑥汚水処理原価は、150.00円前後で推移していたが、管理費や修繕費の増加などにより182.08円と令和４年度と比べ横ばいとなっている。。
⑦施設利用率も下水道接続件数の増加に伴い若干の上昇傾向となります。
⑧水洗化率は上昇傾向ではあるが、まだ低く、下水道接続推進に取り組んでまいります。</t>
    <rPh sb="1" eb="4">
      <t>キンチョウ</t>
    </rPh>
    <rPh sb="4" eb="7">
      <t>ゲスイドウ</t>
    </rPh>
    <rPh sb="7" eb="9">
      <t>ジギョウ</t>
    </rPh>
    <rPh sb="9" eb="11">
      <t>シセツ</t>
    </rPh>
    <rPh sb="13" eb="15">
      <t>キョウヨウ</t>
    </rPh>
    <rPh sb="15" eb="17">
      <t>カイシ</t>
    </rPh>
    <rPh sb="19" eb="21">
      <t>ネンスウ</t>
    </rPh>
    <rPh sb="22" eb="24">
      <t>ケイカ</t>
    </rPh>
    <rPh sb="36" eb="37">
      <t>オヨ</t>
    </rPh>
    <rPh sb="38" eb="41">
      <t>シュウゼンヒ</t>
    </rPh>
    <rPh sb="157" eb="159">
      <t>カコウ</t>
    </rPh>
    <rPh sb="173" eb="174">
      <t>チカ</t>
    </rPh>
    <rPh sb="175" eb="176">
      <t>アタイ</t>
    </rPh>
    <rPh sb="177" eb="178">
      <t>シメ</t>
    </rPh>
    <rPh sb="236" eb="239">
      <t>カンリヒ</t>
    </rPh>
    <rPh sb="240" eb="243">
      <t>シュウゼンヒ</t>
    </rPh>
    <rPh sb="244" eb="246">
      <t>ゾウカ</t>
    </rPh>
    <rPh sb="257" eb="258">
      <t>エン</t>
    </rPh>
    <rPh sb="265" eb="266">
      <t>クラ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</si>
</sst>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E4-4A17-88F5-43BD599C300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7E4-4A17-88F5-43BD599C300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38.01</c:v>
                </c:pt>
                <c:pt idx="1">
                  <c:v>43.45</c:v>
                </c:pt>
                <c:pt idx="2">
                  <c:v>50.36</c:v>
                </c:pt>
                <c:pt idx="3">
                  <c:v>55.23</c:v>
                </c:pt>
                <c:pt idx="4">
                  <c:v>55.87</c:v>
                </c:pt>
              </c:numCache>
            </c:numRef>
          </c:val>
          <c:extLst>
            <c:ext xmlns:c16="http://schemas.microsoft.com/office/drawing/2014/chart" uri="{C3380CC4-5D6E-409C-BE32-E72D297353CC}">
              <c16:uniqueId val="{00000000-ADEF-4E92-924E-A1ADF7E2B6E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42.33</c:v>
                </c:pt>
                <c:pt idx="1">
                  <c:v>41.66</c:v>
                </c:pt>
                <c:pt idx="2">
                  <c:v>36.369999999999997</c:v>
                </c:pt>
                <c:pt idx="3">
                  <c:v>32.11</c:v>
                </c:pt>
                <c:pt idx="4">
                  <c:v>33.67</c:v>
                </c:pt>
              </c:numCache>
            </c:numRef>
          </c:val>
          <c:smooth val="0"/>
          <c:extLst>
            <c:ext xmlns:c16="http://schemas.microsoft.com/office/drawing/2014/chart" uri="{C3380CC4-5D6E-409C-BE32-E72D297353CC}">
              <c16:uniqueId val="{00000001-ADEF-4E92-924E-A1ADF7E2B6E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29.49</c:v>
                </c:pt>
                <c:pt idx="1">
                  <c:v>34.880000000000003</c:v>
                </c:pt>
                <c:pt idx="2">
                  <c:v>51.47</c:v>
                </c:pt>
                <c:pt idx="3">
                  <c:v>77.11</c:v>
                </c:pt>
                <c:pt idx="4">
                  <c:v>81.180000000000007</c:v>
                </c:pt>
              </c:numCache>
            </c:numRef>
          </c:val>
          <c:extLst>
            <c:ext xmlns:c16="http://schemas.microsoft.com/office/drawing/2014/chart" uri="{C3380CC4-5D6E-409C-BE32-E72D297353CC}">
              <c16:uniqueId val="{00000000-F7FE-40E3-8B1F-8EB8B80411A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62.5</c:v>
                </c:pt>
                <c:pt idx="1">
                  <c:v>58.77</c:v>
                </c:pt>
                <c:pt idx="2">
                  <c:v>59.58</c:v>
                </c:pt>
                <c:pt idx="3">
                  <c:v>71.680000000000007</c:v>
                </c:pt>
                <c:pt idx="4">
                  <c:v>71.760000000000005</c:v>
                </c:pt>
              </c:numCache>
            </c:numRef>
          </c:val>
          <c:smooth val="0"/>
          <c:extLst>
            <c:ext xmlns:c16="http://schemas.microsoft.com/office/drawing/2014/chart" uri="{C3380CC4-5D6E-409C-BE32-E72D297353CC}">
              <c16:uniqueId val="{00000001-F7FE-40E3-8B1F-8EB8B80411A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115.99</c:v>
                </c:pt>
                <c:pt idx="1">
                  <c:v>110.98</c:v>
                </c:pt>
                <c:pt idx="2">
                  <c:v>102.98</c:v>
                </c:pt>
                <c:pt idx="3">
                  <c:v>127.95</c:v>
                </c:pt>
                <c:pt idx="4">
                  <c:v>106.77</c:v>
                </c:pt>
              </c:numCache>
            </c:numRef>
          </c:val>
          <c:extLst>
            <c:ext xmlns:c16="http://schemas.microsoft.com/office/drawing/2014/chart" uri="{C3380CC4-5D6E-409C-BE32-E72D297353CC}">
              <c16:uniqueId val="{00000000-B8AA-45DE-9B94-252EF95AD4A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AA-45DE-9B94-252EF95AD4A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30-4ACD-B0A1-82BA17EA712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30-4ACD-B0A1-82BA17EA712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77-4A51-8EE5-A0675819B16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77-4A51-8EE5-A0675819B16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FF-4305-8B82-FED69BB07EA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FF-4305-8B82-FED69BB07EA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D8-48EF-B70E-81D5C75540B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D8-48EF-B70E-81D5C75540B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D9-403A-B731-AFD1FEA693C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673.08</c:v>
                </c:pt>
                <c:pt idx="1">
                  <c:v>746.98</c:v>
                </c:pt>
                <c:pt idx="2">
                  <c:v>904.55</c:v>
                </c:pt>
                <c:pt idx="3">
                  <c:v>1850.4</c:v>
                </c:pt>
                <c:pt idx="4">
                  <c:v>1916.63</c:v>
                </c:pt>
              </c:numCache>
            </c:numRef>
          </c:val>
          <c:smooth val="0"/>
          <c:extLst>
            <c:ext xmlns:c16="http://schemas.microsoft.com/office/drawing/2014/chart" uri="{C3380CC4-5D6E-409C-BE32-E72D297353CC}">
              <c16:uniqueId val="{00000001-31D9-403A-B731-AFD1FEA693C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37.43</c:v>
                </c:pt>
                <c:pt idx="1">
                  <c:v>32.090000000000003</c:v>
                </c:pt>
                <c:pt idx="2">
                  <c:v>39.869999999999997</c:v>
                </c:pt>
                <c:pt idx="3">
                  <c:v>32.909999999999997</c:v>
                </c:pt>
                <c:pt idx="4">
                  <c:v>27.67</c:v>
                </c:pt>
              </c:numCache>
            </c:numRef>
          </c:val>
          <c:extLst>
            <c:ext xmlns:c16="http://schemas.microsoft.com/office/drawing/2014/chart" uri="{C3380CC4-5D6E-409C-BE32-E72D297353CC}">
              <c16:uniqueId val="{00000000-07A7-4817-963D-5C71C02B93E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42.44</c:v>
                </c:pt>
                <c:pt idx="1">
                  <c:v>40.49</c:v>
                </c:pt>
                <c:pt idx="2">
                  <c:v>39.69</c:v>
                </c:pt>
                <c:pt idx="3">
                  <c:v>24.74</c:v>
                </c:pt>
                <c:pt idx="4">
                  <c:v>24.92</c:v>
                </c:pt>
              </c:numCache>
            </c:numRef>
          </c:val>
          <c:smooth val="0"/>
          <c:extLst>
            <c:ext xmlns:c16="http://schemas.microsoft.com/office/drawing/2014/chart" uri="{C3380CC4-5D6E-409C-BE32-E72D297353CC}">
              <c16:uniqueId val="{00000001-07A7-4817-963D-5C71C02B93E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159.61000000000001</c:v>
                </c:pt>
                <c:pt idx="1">
                  <c:v>145.87</c:v>
                </c:pt>
                <c:pt idx="2">
                  <c:v>149.02000000000001</c:v>
                </c:pt>
                <c:pt idx="3">
                  <c:v>182.19</c:v>
                </c:pt>
                <c:pt idx="4">
                  <c:v>182.08</c:v>
                </c:pt>
              </c:numCache>
            </c:numRef>
          </c:val>
          <c:extLst>
            <c:ext xmlns:c16="http://schemas.microsoft.com/office/drawing/2014/chart" uri="{C3380CC4-5D6E-409C-BE32-E72D297353CC}">
              <c16:uniqueId val="{00000000-C664-46DD-869B-9F4E0238D9D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284.54000000000002</c:v>
                </c:pt>
                <c:pt idx="1">
                  <c:v>274.54000000000002</c:v>
                </c:pt>
                <c:pt idx="2">
                  <c:v>253.17</c:v>
                </c:pt>
                <c:pt idx="3">
                  <c:v>321.39999999999998</c:v>
                </c:pt>
                <c:pt idx="4">
                  <c:v>292.54000000000002</c:v>
                </c:pt>
              </c:numCache>
            </c:numRef>
          </c:val>
          <c:smooth val="0"/>
          <c:extLst>
            <c:ext xmlns:c16="http://schemas.microsoft.com/office/drawing/2014/chart" uri="{C3380CC4-5D6E-409C-BE32-E72D297353CC}">
              <c16:uniqueId val="{00000001-C664-46DD-869B-9F4E0238D9D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沖縄県　金武町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F3</v>
      </c>
      <c r="X8" s="34"/>
      <c r="Y8" s="34"/>
      <c r="Z8" s="34"/>
      <c r="AA8" s="34"/>
      <c r="AB8" s="34"/>
      <c r="AC8" s="34"/>
      <c r="AD8" s="35" t="str">
        <f>データ!$M$6</f>
        <v>非設置</v>
      </c>
      <c r="AE8" s="35"/>
      <c r="AF8" s="35"/>
      <c r="AG8" s="35"/>
      <c r="AH8" s="35"/>
      <c r="AI8" s="35"/>
      <c r="AJ8" s="35"/>
      <c r="AK8" s="3"/>
      <c r="AL8" s="36">
        <f>データ!S6</f>
        <v>11452</v>
      </c>
      <c r="AM8" s="36"/>
      <c r="AN8" s="36"/>
      <c r="AO8" s="36"/>
      <c r="AP8" s="36"/>
      <c r="AQ8" s="36"/>
      <c r="AR8" s="36"/>
      <c r="AS8" s="36"/>
      <c r="AT8" s="37">
        <f>データ!T6</f>
        <v>37.93</v>
      </c>
      <c r="AU8" s="37"/>
      <c r="AV8" s="37"/>
      <c r="AW8" s="37"/>
      <c r="AX8" s="37"/>
      <c r="AY8" s="37"/>
      <c r="AZ8" s="37"/>
      <c r="BA8" s="37"/>
      <c r="BB8" s="37">
        <f>データ!U6</f>
        <v>301.92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82.88</v>
      </c>
      <c r="Q10" s="37"/>
      <c r="R10" s="37"/>
      <c r="S10" s="37"/>
      <c r="T10" s="37"/>
      <c r="U10" s="37"/>
      <c r="V10" s="37"/>
      <c r="W10" s="37">
        <f>データ!Q6</f>
        <v>107.71</v>
      </c>
      <c r="X10" s="37"/>
      <c r="Y10" s="37"/>
      <c r="Z10" s="37"/>
      <c r="AA10" s="37"/>
      <c r="AB10" s="37"/>
      <c r="AC10" s="37"/>
      <c r="AD10" s="36">
        <f>データ!R6</f>
        <v>1200</v>
      </c>
      <c r="AE10" s="36"/>
      <c r="AF10" s="36"/>
      <c r="AG10" s="36"/>
      <c r="AH10" s="36"/>
      <c r="AI10" s="36"/>
      <c r="AJ10" s="36"/>
      <c r="AK10" s="2"/>
      <c r="AL10" s="36">
        <f>データ!V6</f>
        <v>9471</v>
      </c>
      <c r="AM10" s="36"/>
      <c r="AN10" s="36"/>
      <c r="AO10" s="36"/>
      <c r="AP10" s="36"/>
      <c r="AQ10" s="36"/>
      <c r="AR10" s="36"/>
      <c r="AS10" s="36"/>
      <c r="AT10" s="37">
        <f>データ!W6</f>
        <v>2.65</v>
      </c>
      <c r="AU10" s="37"/>
      <c r="AV10" s="37"/>
      <c r="AW10" s="37"/>
      <c r="AX10" s="37"/>
      <c r="AY10" s="37"/>
      <c r="AZ10" s="37"/>
      <c r="BA10" s="37"/>
      <c r="BB10" s="37">
        <f>データ!X6</f>
        <v>3573.96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y9nDqZzymLBWk/G+aENwwYIypLMVwgaN1+4OpNQxARaAgCwL2+3Ny/+gyqi+V6PH+4yFTneZiyfSdd1/n33xtA==" saltValue="rifqxeESGfAmYPbqYb4MI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473146</v>
      </c>
      <c r="D6" s="19">
        <f t="shared" si="3"/>
        <v>47</v>
      </c>
      <c r="E6" s="19">
        <f t="shared" si="3"/>
        <v>17</v>
      </c>
      <c r="F6" s="19">
        <f t="shared" si="3"/>
        <v>5</v>
      </c>
      <c r="G6" s="19">
        <f t="shared" si="3"/>
        <v>0</v>
      </c>
      <c r="H6" s="19" t="str">
        <f t="shared" si="3"/>
        <v>沖縄県　金武町</v>
      </c>
      <c r="I6" s="19" t="str">
        <f t="shared" si="3"/>
        <v>法非適用</v>
      </c>
      <c r="J6" s="19" t="str">
        <f t="shared" si="3"/>
        <v>下水道事業</v>
      </c>
      <c r="K6" s="19" t="str">
        <f t="shared" si="3"/>
        <v>農業集落排水</v>
      </c>
      <c r="L6" s="19" t="str">
        <f t="shared" si="3"/>
        <v>F3</v>
      </c>
      <c r="M6" s="19" t="str">
        <f t="shared" si="3"/>
        <v>非設置</v>
      </c>
      <c r="N6" s="20" t="str">
        <f t="shared" si="3"/>
        <v>-</v>
      </c>
      <c r="O6" s="20" t="str">
        <f t="shared" si="3"/>
        <v>該当数値なし</v>
      </c>
      <c r="P6" s="20">
        <f t="shared" si="3"/>
        <v>82.88</v>
      </c>
      <c r="Q6" s="20">
        <f t="shared" si="3"/>
        <v>107.71</v>
      </c>
      <c r="R6" s="20">
        <f t="shared" si="3"/>
        <v>1200</v>
      </c>
      <c r="S6" s="20">
        <f t="shared" si="3"/>
        <v>11452</v>
      </c>
      <c r="T6" s="20">
        <f t="shared" si="3"/>
        <v>37.93</v>
      </c>
      <c r="U6" s="20">
        <f t="shared" si="3"/>
        <v>301.92</v>
      </c>
      <c r="V6" s="20">
        <f t="shared" si="3"/>
        <v>9471</v>
      </c>
      <c r="W6" s="20">
        <f t="shared" si="3"/>
        <v>2.65</v>
      </c>
      <c r="X6" s="20">
        <f t="shared" si="3"/>
        <v>3573.96</v>
      </c>
      <c r="Y6" s="21">
        <f>IF(Y7="",NA(),Y7)</f>
        <v>115.99</v>
      </c>
      <c r="Z6" s="21">
        <f t="shared" ref="Z6:AH6" si="4">IF(Z7="",NA(),Z7)</f>
        <v>110.98</v>
      </c>
      <c r="AA6" s="21">
        <f t="shared" si="4"/>
        <v>102.98</v>
      </c>
      <c r="AB6" s="21">
        <f t="shared" si="4"/>
        <v>127.95</v>
      </c>
      <c r="AC6" s="21">
        <f t="shared" si="4"/>
        <v>106.77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673.08</v>
      </c>
      <c r="BL6" s="21">
        <f t="shared" si="7"/>
        <v>746.98</v>
      </c>
      <c r="BM6" s="21">
        <f t="shared" si="7"/>
        <v>904.55</v>
      </c>
      <c r="BN6" s="21">
        <f t="shared" si="7"/>
        <v>1850.4</v>
      </c>
      <c r="BO6" s="21">
        <f t="shared" si="7"/>
        <v>1916.63</v>
      </c>
      <c r="BP6" s="20" t="str">
        <f>IF(BP7="","",IF(BP7="-","【-】","【"&amp;SUBSTITUTE(TEXT(BP7,"#,##0.00"),"-","△")&amp;"】"))</f>
        <v>【785.10】</v>
      </c>
      <c r="BQ6" s="21">
        <f>IF(BQ7="",NA(),BQ7)</f>
        <v>37.43</v>
      </c>
      <c r="BR6" s="21">
        <f t="shared" ref="BR6:BZ6" si="8">IF(BR7="",NA(),BR7)</f>
        <v>32.090000000000003</v>
      </c>
      <c r="BS6" s="21">
        <f t="shared" si="8"/>
        <v>39.869999999999997</v>
      </c>
      <c r="BT6" s="21">
        <f t="shared" si="8"/>
        <v>32.909999999999997</v>
      </c>
      <c r="BU6" s="21">
        <f t="shared" si="8"/>
        <v>27.67</v>
      </c>
      <c r="BV6" s="21">
        <f t="shared" si="8"/>
        <v>42.44</v>
      </c>
      <c r="BW6" s="21">
        <f t="shared" si="8"/>
        <v>40.49</v>
      </c>
      <c r="BX6" s="21">
        <f t="shared" si="8"/>
        <v>39.69</v>
      </c>
      <c r="BY6" s="21">
        <f t="shared" si="8"/>
        <v>24.74</v>
      </c>
      <c r="BZ6" s="21">
        <f t="shared" si="8"/>
        <v>24.92</v>
      </c>
      <c r="CA6" s="20" t="str">
        <f>IF(CA7="","",IF(CA7="-","【-】","【"&amp;SUBSTITUTE(TEXT(CA7,"#,##0.00"),"-","△")&amp;"】"))</f>
        <v>【56.93】</v>
      </c>
      <c r="CB6" s="21">
        <f>IF(CB7="",NA(),CB7)</f>
        <v>159.61000000000001</v>
      </c>
      <c r="CC6" s="21">
        <f t="shared" ref="CC6:CK6" si="9">IF(CC7="",NA(),CC7)</f>
        <v>145.87</v>
      </c>
      <c r="CD6" s="21">
        <f t="shared" si="9"/>
        <v>149.02000000000001</v>
      </c>
      <c r="CE6" s="21">
        <f t="shared" si="9"/>
        <v>182.19</v>
      </c>
      <c r="CF6" s="21">
        <f t="shared" si="9"/>
        <v>182.08</v>
      </c>
      <c r="CG6" s="21">
        <f t="shared" si="9"/>
        <v>284.54000000000002</v>
      </c>
      <c r="CH6" s="21">
        <f t="shared" si="9"/>
        <v>274.54000000000002</v>
      </c>
      <c r="CI6" s="21">
        <f t="shared" si="9"/>
        <v>253.17</v>
      </c>
      <c r="CJ6" s="21">
        <f t="shared" si="9"/>
        <v>321.39999999999998</v>
      </c>
      <c r="CK6" s="21">
        <f t="shared" si="9"/>
        <v>292.54000000000002</v>
      </c>
      <c r="CL6" s="20" t="str">
        <f>IF(CL7="","",IF(CL7="-","【-】","【"&amp;SUBSTITUTE(TEXT(CL7,"#,##0.00"),"-","△")&amp;"】"))</f>
        <v>【271.15】</v>
      </c>
      <c r="CM6" s="21">
        <f>IF(CM7="",NA(),CM7)</f>
        <v>38.01</v>
      </c>
      <c r="CN6" s="21">
        <f t="shared" ref="CN6:CV6" si="10">IF(CN7="",NA(),CN7)</f>
        <v>43.45</v>
      </c>
      <c r="CO6" s="21">
        <f t="shared" si="10"/>
        <v>50.36</v>
      </c>
      <c r="CP6" s="21">
        <f t="shared" si="10"/>
        <v>55.23</v>
      </c>
      <c r="CQ6" s="21">
        <f t="shared" si="10"/>
        <v>55.87</v>
      </c>
      <c r="CR6" s="21">
        <f t="shared" si="10"/>
        <v>42.33</v>
      </c>
      <c r="CS6" s="21">
        <f t="shared" si="10"/>
        <v>41.66</v>
      </c>
      <c r="CT6" s="21">
        <f t="shared" si="10"/>
        <v>36.369999999999997</v>
      </c>
      <c r="CU6" s="21">
        <f t="shared" si="10"/>
        <v>32.11</v>
      </c>
      <c r="CV6" s="21">
        <f t="shared" si="10"/>
        <v>33.67</v>
      </c>
      <c r="CW6" s="20" t="str">
        <f>IF(CW7="","",IF(CW7="-","【-】","【"&amp;SUBSTITUTE(TEXT(CW7,"#,##0.00"),"-","△")&amp;"】"))</f>
        <v>【49.87】</v>
      </c>
      <c r="CX6" s="21">
        <f>IF(CX7="",NA(),CX7)</f>
        <v>29.49</v>
      </c>
      <c r="CY6" s="21">
        <f t="shared" ref="CY6:DG6" si="11">IF(CY7="",NA(),CY7)</f>
        <v>34.880000000000003</v>
      </c>
      <c r="CZ6" s="21">
        <f t="shared" si="11"/>
        <v>51.47</v>
      </c>
      <c r="DA6" s="21">
        <f t="shared" si="11"/>
        <v>77.11</v>
      </c>
      <c r="DB6" s="21">
        <f t="shared" si="11"/>
        <v>81.180000000000007</v>
      </c>
      <c r="DC6" s="21">
        <f t="shared" si="11"/>
        <v>62.5</v>
      </c>
      <c r="DD6" s="21">
        <f t="shared" si="11"/>
        <v>58.77</v>
      </c>
      <c r="DE6" s="21">
        <f t="shared" si="11"/>
        <v>59.58</v>
      </c>
      <c r="DF6" s="21">
        <f t="shared" si="11"/>
        <v>71.680000000000007</v>
      </c>
      <c r="DG6" s="21">
        <f t="shared" si="11"/>
        <v>71.760000000000005</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【0.02】</v>
      </c>
    </row>
    <row r="7" spans="1:145" s="22" customFormat="1" x14ac:dyDescent="0.15">
      <c r="A7" s="14"/>
      <c r="B7" s="23">
        <v>2023</v>
      </c>
      <c r="C7" s="23">
        <v>473146</v>
      </c>
      <c r="D7" s="23">
        <v>47</v>
      </c>
      <c r="E7" s="23">
        <v>17</v>
      </c>
      <c r="F7" s="23">
        <v>5</v>
      </c>
      <c r="G7" s="23">
        <v>0</v>
      </c>
      <c r="H7" s="23" t="s">
        <v>97</v>
      </c>
      <c r="I7" s="23" t="s">
        <v>98</v>
      </c>
      <c r="J7" s="23" t="s">
        <v>99</v>
      </c>
      <c r="K7" s="23" t="s">
        <v>100</v>
      </c>
      <c r="L7" s="23" t="s">
        <v>101</v>
      </c>
      <c r="M7" s="23" t="s">
        <v>102</v>
      </c>
      <c r="N7" s="24" t="s">
        <v>103</v>
      </c>
      <c r="O7" s="24" t="s">
        <v>104</v>
      </c>
      <c r="P7" s="24">
        <v>82.88</v>
      </c>
      <c r="Q7" s="24">
        <v>107.71</v>
      </c>
      <c r="R7" s="24">
        <v>1200</v>
      </c>
      <c r="S7" s="24">
        <v>11452</v>
      </c>
      <c r="T7" s="24">
        <v>37.93</v>
      </c>
      <c r="U7" s="24">
        <v>301.92</v>
      </c>
      <c r="V7" s="24">
        <v>9471</v>
      </c>
      <c r="W7" s="24">
        <v>2.65</v>
      </c>
      <c r="X7" s="24">
        <v>3573.96</v>
      </c>
      <c r="Y7" s="24">
        <v>115.99</v>
      </c>
      <c r="Z7" s="24">
        <v>110.98</v>
      </c>
      <c r="AA7" s="24">
        <v>102.98</v>
      </c>
      <c r="AB7" s="24">
        <v>127.95</v>
      </c>
      <c r="AC7" s="24">
        <v>106.77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673.08</v>
      </c>
      <c r="BL7" s="24">
        <v>746.98</v>
      </c>
      <c r="BM7" s="24">
        <v>904.55</v>
      </c>
      <c r="BN7" s="24">
        <v>1850.4</v>
      </c>
      <c r="BO7" s="24">
        <v>1916.63</v>
      </c>
      <c r="BP7" s="24">
        <v>785.1</v>
      </c>
      <c r="BQ7" s="24">
        <v>37.43</v>
      </c>
      <c r="BR7" s="24">
        <v>32.090000000000003</v>
      </c>
      <c r="BS7" s="24">
        <v>39.869999999999997</v>
      </c>
      <c r="BT7" s="24">
        <v>32.909999999999997</v>
      </c>
      <c r="BU7" s="24">
        <v>27.67</v>
      </c>
      <c r="BV7" s="24">
        <v>42.44</v>
      </c>
      <c r="BW7" s="24">
        <v>40.49</v>
      </c>
      <c r="BX7" s="24">
        <v>39.69</v>
      </c>
      <c r="BY7" s="24">
        <v>24.74</v>
      </c>
      <c r="BZ7" s="24">
        <v>24.92</v>
      </c>
      <c r="CA7" s="24">
        <v>56.93</v>
      </c>
      <c r="CB7" s="24">
        <v>159.61000000000001</v>
      </c>
      <c r="CC7" s="24">
        <v>145.87</v>
      </c>
      <c r="CD7" s="24">
        <v>149.02000000000001</v>
      </c>
      <c r="CE7" s="24">
        <v>182.19</v>
      </c>
      <c r="CF7" s="24">
        <v>182.08</v>
      </c>
      <c r="CG7" s="24">
        <v>284.54000000000002</v>
      </c>
      <c r="CH7" s="24">
        <v>274.54000000000002</v>
      </c>
      <c r="CI7" s="24">
        <v>253.17</v>
      </c>
      <c r="CJ7" s="24">
        <v>321.39999999999998</v>
      </c>
      <c r="CK7" s="24">
        <v>292.54000000000002</v>
      </c>
      <c r="CL7" s="24">
        <v>271.14999999999998</v>
      </c>
      <c r="CM7" s="24">
        <v>38.01</v>
      </c>
      <c r="CN7" s="24">
        <v>43.45</v>
      </c>
      <c r="CO7" s="24">
        <v>50.36</v>
      </c>
      <c r="CP7" s="24">
        <v>55.23</v>
      </c>
      <c r="CQ7" s="24">
        <v>55.87</v>
      </c>
      <c r="CR7" s="24">
        <v>42.33</v>
      </c>
      <c r="CS7" s="24">
        <v>41.66</v>
      </c>
      <c r="CT7" s="24">
        <v>36.369999999999997</v>
      </c>
      <c r="CU7" s="24">
        <v>32.11</v>
      </c>
      <c r="CV7" s="24">
        <v>33.67</v>
      </c>
      <c r="CW7" s="24">
        <v>49.87</v>
      </c>
      <c r="CX7" s="24">
        <v>29.49</v>
      </c>
      <c r="CY7" s="24">
        <v>34.880000000000003</v>
      </c>
      <c r="CZ7" s="24">
        <v>51.47</v>
      </c>
      <c r="DA7" s="24">
        <v>77.11</v>
      </c>
      <c r="DB7" s="24">
        <v>81.180000000000007</v>
      </c>
      <c r="DC7" s="24">
        <v>62.5</v>
      </c>
      <c r="DD7" s="24">
        <v>58.77</v>
      </c>
      <c r="DE7" s="24">
        <v>59.58</v>
      </c>
      <c r="DF7" s="24">
        <v>71.680000000000007</v>
      </c>
      <c r="DG7" s="24">
        <v>71.760000000000005</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114</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townkin</cp:lastModifiedBy>
  <cp:lastPrinted>2025-01-30T07:17:31Z</cp:lastPrinted>
  <dcterms:created xsi:type="dcterms:W3CDTF">2025-01-24T07:37:17Z</dcterms:created>
  <dcterms:modified xsi:type="dcterms:W3CDTF">2025-01-30T07:18:14Z</dcterms:modified>
  <cp:category/>
</cp:coreProperties>
</file>