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ownkin\Desktop\"/>
    </mc:Choice>
  </mc:AlternateContent>
  <workbookProtection workbookAlgorithmName="SHA-512" workbookHashValue="xvQq0CaiKg9eBXwsyF7Jbwj5BHlyEZ0R3aXeT4KznAd19hQVYUYAl/KG6IB3Lj5RVX2YpRJnGO2YgDBdFNDkMQ==" workbookSaltValue="5r7h8LsmpQM20GFuAAwopA=="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<sst xmlns="http://schemas.openxmlformats.org/spreadsheetml/2006/main" count="228" uniqueCount="114">
  <si>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</si>
  <si>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</si>
  <si>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</si>
  <si>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</si>
  <si>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</si>
  <si>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</si>
  <si>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</si>
  <si>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</si>
  <si>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</si>
  <si>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</si>
  <si>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</si>
  <si>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</si>
  <si>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</si>
  <si>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</si>
  <si>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</si>
  <si>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</si>
  <si>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</si>
  <si>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</si>
  <si>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</si>
  <si>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</si>
  <si>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</si>
  <si>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</si>
  <si>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</si>
  <si>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</si>
  <si>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</si>
  <si>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</si>
  <si>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</si>
  <si>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</si>
  <si>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</si>
  <si>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</si>
  <si>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</si>
  <si>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</si>
  <si>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</si>
  <si>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</si>
  <si>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</si>
  <si>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</si>
  <si>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</si>
  <si>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</si>
  <si>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</si>
  <si>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</si>
  <si>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</si>
  <si>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</si>
  <si>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</si>
  <si>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</si>
  <si>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</si>
  <si>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</si>
  <si>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</si>
  <si>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</si>
  <si>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</si>
  <si>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</si>
  <si>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</si>
  <si>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</si>
  <si>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</si>
  <si>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</si>
  <si>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</si>
  <si>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</si>
  <si>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</si>
  <si>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</si>
  <si>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</si>
  <si>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</si>
  <si>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</si>
  <si>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</si>
  <si>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</si>
  <si>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</si>
  <si>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</si>
  <si>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</si>
  <si>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</si>
  <si>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</si>
  <si>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</si>
  <si>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</si>
  <si>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</si>
  <si>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</si>
  <si>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</si>
  <si>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</si>
  <si>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</si>
  <si>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</si>
  <si>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</si>
  <si>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</si>
  <si>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</si>
  <si>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</si>
  <si>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</si>
  <si>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</si>
  <si>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</si>
  <si>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</si>
  <si>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</si>
  <si>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</si>
  <si>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</si>
  <si>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</si>
  <si>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</si>
  <si>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</si>
  <si>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</si>
  <si>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</si>
  <si>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</si>
  <si>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</si>
  <si>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</si>
  <si>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</si>
  <si>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</si>
  <si>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</si>
  <si>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</si>
  <si>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</si>
  <si>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</si>
  <si>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</si>
  <si>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</si>
  <si>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</si>
  <si>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</si>
  <si>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</si>
  <si>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</si>
  <si>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</si>
  <si>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</si>
  <si>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</si>
  <si>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</si>
  <si>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経営の健全化・効率生については概ね良好と判断できる。
　しかし、減価償却率の増加は固定資産の老朽化が進んでいることが表れており、今後耐用年数に達する管路が増加するとさらに上昇していくことが予測されるため、今後は管路施設の老朽度を適切に判断し、将来の更新需要に備えた料金改定を含めた経営改善に向けた取り組みを行う必要がある。</t>
    <phoneticPr fontId="4"/>
  </si>
  <si>
    <t>①有形固定資産減価償却率（％）
　類似団体と比して高く、一般的に数値が高いほど法定耐用年数に近い資産が多いことを示しており、今後着実な施設更新に備え財源の確保が必要である。
②管路経年化率（％）
　類似団体平均値より下回っているが、未だ更新需要のピークを迎えていないことから、将来の更新需要に備える必要がある。
③管路更新率（％）
　管路の新設を優先的に実施しているためであり、引き続き計画的な施設更新に努める。</t>
    <rPh sb="88" eb="90">
      <t>カンロ</t>
    </rPh>
    <rPh sb="90" eb="93">
      <t>ケイネンカ</t>
    </rPh>
    <rPh sb="93" eb="94">
      <t>リツ</t>
    </rPh>
    <rPh sb="99" eb="101">
      <t>ルイジ</t>
    </rPh>
    <rPh sb="101" eb="103">
      <t>ダンタイ</t>
    </rPh>
    <rPh sb="103" eb="105">
      <t>ヘイキン</t>
    </rPh>
    <rPh sb="105" eb="106">
      <t>チ</t>
    </rPh>
    <rPh sb="108" eb="110">
      <t>シタマワ</t>
    </rPh>
    <rPh sb="116" eb="117">
      <t>イマ</t>
    </rPh>
    <rPh sb="118" eb="120">
      <t>コウシン</t>
    </rPh>
    <rPh sb="120" eb="122">
      <t>ジュヨウ</t>
    </rPh>
    <rPh sb="127" eb="128">
      <t>ムカ</t>
    </rPh>
    <rPh sb="138" eb="140">
      <t>ショウライ</t>
    </rPh>
    <rPh sb="141" eb="143">
      <t>コウシン</t>
    </rPh>
    <rPh sb="143" eb="145">
      <t>ジュヨウ</t>
    </rPh>
    <rPh sb="146" eb="147">
      <t>ソナ</t>
    </rPh>
    <rPh sb="149" eb="151">
      <t>ヒツヨウ</t>
    </rPh>
    <rPh sb="158" eb="160">
      <t>カンロ</t>
    </rPh>
    <rPh sb="160" eb="162">
      <t>コウシン</t>
    </rPh>
    <rPh sb="162" eb="163">
      <t>リツ</t>
    </rPh>
    <rPh sb="190" eb="191">
      <t>ヒ</t>
    </rPh>
    <rPh sb="192" eb="193">
      <t>ツヅ</t>
    </rPh>
    <rPh sb="194" eb="197">
      <t>ケイカクテキ</t>
    </rPh>
    <rPh sb="198" eb="200">
      <t>シセツ</t>
    </rPh>
    <rPh sb="200" eb="202">
      <t>コウシン</t>
    </rPh>
    <rPh sb="203" eb="204">
      <t>ツト</t>
    </rPh>
    <phoneticPr fontId="4"/>
  </si>
  <si>
    <t>① 経常収支比率（％）
　過去５年とも類似団体平均値より下回っているものの、黒字であることを示す１００％以上となっていることから収支バランスは確保されている。　　　　　　　　　　　　　　　　　　　　　　　　　　　　　　　　　　　　　　　　　　　　　　　　　　　　　　　　　　　　　　　　　
②累積欠損金比率（％）
　過去５年間０％であり経営の健全性は引き続き確保されている。
③流動比率（％）
　類似団体と比して高く、短期的な債務に対する支払能力の安定性を示している。
④企業債残高対給水収益比率（％）
　平成１２年度以降起債を行っておらず、類似団体に比して低く推移している。
⑤料金回収率（％）
　類似団体と比して高く、１００％以上となっていることから給水に係る費用が給水収益で賄うことができている。今後も健全経営に努める。
⑥給水原価（％）
　類似団体と比して低く推移しており、今後も健全経営を続けていくため維持管理費の削減などの改善を図るよう努める。
⑦施設利用率（％）
　類似団体と比して、高い値を維持しており、施設の利用状況や規模は適切である。
⑧有収率（％）
　類似団体の値を上回っており、今後も漏水防止対策等の強化に努める。</t>
    <rPh sb="305" eb="306">
      <t>ヒ</t>
    </rPh>
    <rPh sb="308" eb="309">
      <t>タカ</t>
    </rPh>
    <rPh sb="315" eb="317">
      <t>イジョウ</t>
    </rPh>
    <rPh sb="351" eb="353">
      <t>コンゴ</t>
    </rPh>
    <rPh sb="354" eb="356">
      <t>ケンゼン</t>
    </rPh>
    <rPh sb="356" eb="358">
      <t>ケイエイ</t>
    </rPh>
    <rPh sb="359" eb="3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</si>
</sst>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1.44</c:v>
                </c:pt>
              </c:numCache>
            </c:numRef>
          </c:val>
          <c:extLst>
            <c:ext xmlns:c16="http://schemas.microsoft.com/office/drawing/2014/chart" uri="{C3380CC4-5D6E-409C-BE32-E72D297353CC}">
              <c16:uniqueId val="{00000000-C001-49E3-A6C9-1529C246FC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001-49E3-A6C9-1529C246FC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64.84</c:v>
                </c:pt>
                <c:pt idx="1">
                  <c:v>64.05</c:v>
                </c:pt>
                <c:pt idx="2">
                  <c:v>65.2</c:v>
                </c:pt>
                <c:pt idx="3">
                  <c:v>64.44</c:v>
                </c:pt>
                <c:pt idx="4">
                  <c:v>65.33</c:v>
                </c:pt>
              </c:numCache>
            </c:numRef>
          </c:val>
          <c:extLst>
            <c:ext xmlns:c16="http://schemas.microsoft.com/office/drawing/2014/chart" uri="{C3380CC4-5D6E-409C-BE32-E72D297353CC}">
              <c16:uniqueId val="{00000000-6728-444F-AE0F-A2A5E250CD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6728-444F-AE0F-A2A5E250CD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89.39</c:v>
                </c:pt>
                <c:pt idx="1">
                  <c:v>88.6</c:v>
                </c:pt>
                <c:pt idx="2">
                  <c:v>88.74</c:v>
                </c:pt>
                <c:pt idx="3">
                  <c:v>88.74</c:v>
                </c:pt>
                <c:pt idx="4">
                  <c:v>91.79</c:v>
                </c:pt>
              </c:numCache>
            </c:numRef>
          </c:val>
          <c:extLst>
            <c:ext xmlns:c16="http://schemas.microsoft.com/office/drawing/2014/chart" uri="{C3380CC4-5D6E-409C-BE32-E72D297353CC}">
              <c16:uniqueId val="{00000000-8BEA-4743-9475-028C1C3E62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8BEA-4743-9475-028C1C3E62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98.11</c:v>
                </c:pt>
                <c:pt idx="1">
                  <c:v>105.31</c:v>
                </c:pt>
                <c:pt idx="2">
                  <c:v>107.42</c:v>
                </c:pt>
                <c:pt idx="3">
                  <c:v>106.42</c:v>
                </c:pt>
                <c:pt idx="4">
                  <c:v>112.63</c:v>
                </c:pt>
              </c:numCache>
            </c:numRef>
          </c:val>
          <c:extLst>
            <c:ext xmlns:c16="http://schemas.microsoft.com/office/drawing/2014/chart" uri="{C3380CC4-5D6E-409C-BE32-E72D297353CC}">
              <c16:uniqueId val="{00000000-D0F8-4D10-9196-AF0C0208E7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D0F8-4D10-9196-AF0C0208E7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48.44</c:v>
                </c:pt>
                <c:pt idx="1">
                  <c:v>50.58</c:v>
                </c:pt>
                <c:pt idx="2">
                  <c:v>53.47</c:v>
                </c:pt>
                <c:pt idx="3">
                  <c:v>53.65</c:v>
                </c:pt>
                <c:pt idx="4">
                  <c:v>50.82</c:v>
                </c:pt>
              </c:numCache>
            </c:numRef>
          </c:val>
          <c:extLst>
            <c:ext xmlns:c16="http://schemas.microsoft.com/office/drawing/2014/chart" uri="{C3380CC4-5D6E-409C-BE32-E72D297353CC}">
              <c16:uniqueId val="{00000000-B20D-49A1-8A2A-FB28C4F5C3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20D-49A1-8A2A-FB28C4F5C3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18.52</c:v>
                </c:pt>
              </c:numCache>
            </c:numRef>
          </c:val>
          <c:extLst>
            <c:ext xmlns:c16="http://schemas.microsoft.com/office/drawing/2014/chart" uri="{C3380CC4-5D6E-409C-BE32-E72D297353CC}">
              <c16:uniqueId val="{00000000-F98C-4C46-841A-B696347D9F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F98C-4C46-841A-B696347D9F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8C-44BC-80C6-F0C26569BE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C98C-44BC-80C6-F0C26569BE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748.34</c:v>
                </c:pt>
                <c:pt idx="1">
                  <c:v>956.55</c:v>
                </c:pt>
                <c:pt idx="2">
                  <c:v>577.79999999999995</c:v>
                </c:pt>
                <c:pt idx="3">
                  <c:v>539.07000000000005</c:v>
                </c:pt>
                <c:pt idx="4">
                  <c:v>503.34</c:v>
                </c:pt>
              </c:numCache>
            </c:numRef>
          </c:val>
          <c:extLst>
            <c:ext xmlns:c16="http://schemas.microsoft.com/office/drawing/2014/chart" uri="{C3380CC4-5D6E-409C-BE32-E72D297353CC}">
              <c16:uniqueId val="{00000000-A945-4104-A311-5FB9402EF2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A945-4104-A311-5FB9402EF2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61.18</c:v>
                </c:pt>
                <c:pt idx="1">
                  <c:v>50.61</c:v>
                </c:pt>
                <c:pt idx="2">
                  <c:v>40.35</c:v>
                </c:pt>
                <c:pt idx="3">
                  <c:v>33.159999999999997</c:v>
                </c:pt>
                <c:pt idx="4">
                  <c:v>23.24</c:v>
                </c:pt>
              </c:numCache>
            </c:numRef>
          </c:val>
          <c:extLst>
            <c:ext xmlns:c16="http://schemas.microsoft.com/office/drawing/2014/chart" uri="{C3380CC4-5D6E-409C-BE32-E72D297353CC}">
              <c16:uniqueId val="{00000000-2AFE-4193-A0F9-97D70155B5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2AFE-4193-A0F9-97D70155B5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93.85</c:v>
                </c:pt>
                <c:pt idx="1">
                  <c:v>101.72</c:v>
                </c:pt>
                <c:pt idx="2">
                  <c:v>98.54</c:v>
                </c:pt>
                <c:pt idx="3">
                  <c:v>95.5</c:v>
                </c:pt>
                <c:pt idx="4">
                  <c:v>101.3</c:v>
                </c:pt>
              </c:numCache>
            </c:numRef>
          </c:val>
          <c:extLst>
            <c:ext xmlns:c16="http://schemas.microsoft.com/office/drawing/2014/chart" uri="{C3380CC4-5D6E-409C-BE32-E72D297353CC}">
              <c16:uniqueId val="{00000000-6C35-464C-9278-47F9B321B9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C35-464C-9278-47F9B321B9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166.96</c:v>
                </c:pt>
                <c:pt idx="1">
                  <c:v>162.53</c:v>
                </c:pt>
                <c:pt idx="2">
                  <c:v>171.18</c:v>
                </c:pt>
                <c:pt idx="3">
                  <c:v>174.81</c:v>
                </c:pt>
                <c:pt idx="4">
                  <c:v>173.23</c:v>
                </c:pt>
              </c:numCache>
            </c:numRef>
          </c:val>
          <c:extLst>
            <c:ext xmlns:c16="http://schemas.microsoft.com/office/drawing/2014/chart" uri="{C3380CC4-5D6E-409C-BE32-E72D297353CC}">
              <c16:uniqueId val="{00000000-166E-4D92-B01C-C3B05DBFE4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166E-4D92-B01C-C3B05DBFE4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金武町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11451</v>
      </c>
      <c r="AM8" s="45"/>
      <c r="AN8" s="45"/>
      <c r="AO8" s="45"/>
      <c r="AP8" s="45"/>
      <c r="AQ8" s="45"/>
      <c r="AR8" s="45"/>
      <c r="AS8" s="45"/>
      <c r="AT8" s="46">
        <f>データ!$S$6</f>
        <v>37.93</v>
      </c>
      <c r="AU8" s="47"/>
      <c r="AV8" s="47"/>
      <c r="AW8" s="47"/>
      <c r="AX8" s="47"/>
      <c r="AY8" s="47"/>
      <c r="AZ8" s="47"/>
      <c r="BA8" s="47"/>
      <c r="BB8" s="48">
        <f>データ!$T$6</f>
        <v>301.89999999999998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95.03</v>
      </c>
      <c r="J10" s="47"/>
      <c r="K10" s="47"/>
      <c r="L10" s="47"/>
      <c r="M10" s="47"/>
      <c r="N10" s="47"/>
      <c r="O10" s="81"/>
      <c r="P10" s="48">
        <f>データ!$P$6</f>
        <v>91.38</v>
      </c>
      <c r="Q10" s="48"/>
      <c r="R10" s="48"/>
      <c r="S10" s="48"/>
      <c r="T10" s="48"/>
      <c r="U10" s="48"/>
      <c r="V10" s="48"/>
      <c r="W10" s="45">
        <f>データ!$Q$6</f>
        <v>1760</v>
      </c>
      <c r="X10" s="45"/>
      <c r="Y10" s="45"/>
      <c r="Z10" s="45"/>
      <c r="AA10" s="45"/>
      <c r="AB10" s="45"/>
      <c r="AC10" s="45"/>
      <c r="AD10" s="2"/>
      <c r="AE10" s="2"/>
      <c r="AF10" s="2"/>
      <c r="AG10" s="2"/>
      <c r="AH10" s="2"/>
      <c r="AI10" s="2"/>
      <c r="AJ10" s="2"/>
      <c r="AK10" s="2"/>
      <c r="AL10" s="45">
        <f>データ!$U$6</f>
        <v>10469</v>
      </c>
      <c r="AM10" s="45"/>
      <c r="AN10" s="45"/>
      <c r="AO10" s="45"/>
      <c r="AP10" s="45"/>
      <c r="AQ10" s="45"/>
      <c r="AR10" s="45"/>
      <c r="AS10" s="45"/>
      <c r="AT10" s="46">
        <f>データ!$V$6</f>
        <v>14.6</v>
      </c>
      <c r="AU10" s="47"/>
      <c r="AV10" s="47"/>
      <c r="AW10" s="47"/>
      <c r="AX10" s="47"/>
      <c r="AY10" s="47"/>
      <c r="AZ10" s="47"/>
      <c r="BA10" s="47"/>
      <c r="BB10" s="48">
        <f>データ!$W$6</f>
        <v>717.05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M2PGSakt/WjSn2DGvHsmUTfChri0CE4RRknVJBkJXvfPEUPvRRRqF8sDnejp6dIgvegNTLZLUJiE7wnkqrTjw==" saltValue="K+BT4X4IV9GTSvUPokRs9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473146</v>
      </c>
      <c r="D6" s="20">
        <f t="shared" si="3"/>
        <v>46</v>
      </c>
      <c r="E6" s="20">
        <f t="shared" si="3"/>
        <v>1</v>
      </c>
      <c r="F6" s="20">
        <f t="shared" si="3"/>
        <v>0</v>
      </c>
      <c r="G6" s="20">
        <f t="shared" si="3"/>
        <v>1</v>
      </c>
      <c r="H6" s="20" t="str">
        <f t="shared" si="3"/>
        <v>沖縄県　金武町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95.03</v>
      </c>
      <c r="P6" s="21">
        <f t="shared" si="3"/>
        <v>91.38</v>
      </c>
      <c r="Q6" s="21">
        <f t="shared" si="3"/>
        <v>1760</v>
      </c>
      <c r="R6" s="21">
        <f t="shared" si="3"/>
        <v>11451</v>
      </c>
      <c r="S6" s="21">
        <f t="shared" si="3"/>
        <v>37.93</v>
      </c>
      <c r="T6" s="21">
        <f t="shared" si="3"/>
        <v>301.89999999999998</v>
      </c>
      <c r="U6" s="21">
        <f t="shared" si="3"/>
        <v>10469</v>
      </c>
      <c r="V6" s="21">
        <f t="shared" si="3"/>
        <v>14.6</v>
      </c>
      <c r="W6" s="21">
        <f t="shared" si="3"/>
        <v>717.05</v>
      </c>
      <c r="X6" s="22">
        <f>IF(X7="",NA(),X7)</f>
        <v>98.11</v>
      </c>
      <c r="Y6" s="22">
        <f t="shared" ref="Y6:AG6" si="4">IF(Y7="",NA(),Y7)</f>
        <v>105.31</v>
      </c>
      <c r="Z6" s="22">
        <f t="shared" si="4"/>
        <v>107.42</v>
      </c>
      <c r="AA6" s="22">
        <f t="shared" si="4"/>
        <v>106.42</v>
      </c>
      <c r="AB6" s="22">
        <f t="shared" si="4"/>
        <v>112.63</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748.34</v>
      </c>
      <c r="AU6" s="22">
        <f t="shared" ref="AU6:BC6" si="6">IF(AU7="",NA(),AU7)</f>
        <v>956.55</v>
      </c>
      <c r="AV6" s="22">
        <f t="shared" si="6"/>
        <v>577.79999999999995</v>
      </c>
      <c r="AW6" s="22">
        <f t="shared" si="6"/>
        <v>539.07000000000005</v>
      </c>
      <c r="AX6" s="22">
        <f t="shared" si="6"/>
        <v>503.34</v>
      </c>
      <c r="AY6" s="22">
        <f t="shared" si="6"/>
        <v>359.7</v>
      </c>
      <c r="AZ6" s="22">
        <f t="shared" si="6"/>
        <v>362.93</v>
      </c>
      <c r="BA6" s="22">
        <f t="shared" si="6"/>
        <v>371.81</v>
      </c>
      <c r="BB6" s="22">
        <f t="shared" si="6"/>
        <v>384.23</v>
      </c>
      <c r="BC6" s="22">
        <f t="shared" si="6"/>
        <v>364.3</v>
      </c>
      <c r="BD6" s="21" t="str">
        <f>IF(BD7="","",IF(BD7="-","【-】","【"&amp;SUBSTITUTE(TEXT(BD7,"#,##0.00"),"-","△")&amp;"】"))</f>
        <v>【252.29】</v>
      </c>
      <c r="BE6" s="22">
        <f>IF(BE7="",NA(),BE7)</f>
        <v>61.18</v>
      </c>
      <c r="BF6" s="22">
        <f t="shared" ref="BF6:BN6" si="7">IF(BF7="",NA(),BF7)</f>
        <v>50.61</v>
      </c>
      <c r="BG6" s="22">
        <f t="shared" si="7"/>
        <v>40.35</v>
      </c>
      <c r="BH6" s="22">
        <f t="shared" si="7"/>
        <v>33.159999999999997</v>
      </c>
      <c r="BI6" s="22">
        <f t="shared" si="7"/>
        <v>23.24</v>
      </c>
      <c r="BJ6" s="22">
        <f t="shared" si="7"/>
        <v>447.01</v>
      </c>
      <c r="BK6" s="22">
        <f t="shared" si="7"/>
        <v>439.05</v>
      </c>
      <c r="BL6" s="22">
        <f t="shared" si="7"/>
        <v>465.85</v>
      </c>
      <c r="BM6" s="22">
        <f t="shared" si="7"/>
        <v>439.43</v>
      </c>
      <c r="BN6" s="22">
        <f t="shared" si="7"/>
        <v>438.41</v>
      </c>
      <c r="BO6" s="21" t="str">
        <f>IF(BO7="","",IF(BO7="-","【-】","【"&amp;SUBSTITUTE(TEXT(BO7,"#,##0.00"),"-","△")&amp;"】"))</f>
        <v>【268.07】</v>
      </c>
      <c r="BP6" s="22">
        <f>IF(BP7="",NA(),BP7)</f>
        <v>93.85</v>
      </c>
      <c r="BQ6" s="22">
        <f t="shared" ref="BQ6:BY6" si="8">IF(BQ7="",NA(),BQ7)</f>
        <v>101.72</v>
      </c>
      <c r="BR6" s="22">
        <f t="shared" si="8"/>
        <v>98.54</v>
      </c>
      <c r="BS6" s="22">
        <f t="shared" si="8"/>
        <v>95.5</v>
      </c>
      <c r="BT6" s="22">
        <f t="shared" si="8"/>
        <v>101.3</v>
      </c>
      <c r="BU6" s="22">
        <f t="shared" si="8"/>
        <v>95.81</v>
      </c>
      <c r="BV6" s="22">
        <f t="shared" si="8"/>
        <v>95.26</v>
      </c>
      <c r="BW6" s="22">
        <f t="shared" si="8"/>
        <v>92.39</v>
      </c>
      <c r="BX6" s="22">
        <f t="shared" si="8"/>
        <v>94.41</v>
      </c>
      <c r="BY6" s="22">
        <f t="shared" si="8"/>
        <v>90.96</v>
      </c>
      <c r="BZ6" s="21" t="str">
        <f>IF(BZ7="","",IF(BZ7="-","【-】","【"&amp;SUBSTITUTE(TEXT(BZ7,"#,##0.00"),"-","△")&amp;"】"))</f>
        <v>【97.47】</v>
      </c>
      <c r="CA6" s="22">
        <f>IF(CA7="",NA(),CA7)</f>
        <v>166.96</v>
      </c>
      <c r="CB6" s="22">
        <f t="shared" ref="CB6:CJ6" si="9">IF(CB7="",NA(),CB7)</f>
        <v>162.53</v>
      </c>
      <c r="CC6" s="22">
        <f t="shared" si="9"/>
        <v>171.18</v>
      </c>
      <c r="CD6" s="22">
        <f t="shared" si="9"/>
        <v>174.81</v>
      </c>
      <c r="CE6" s="22">
        <f t="shared" si="9"/>
        <v>173.23</v>
      </c>
      <c r="CF6" s="22">
        <f t="shared" si="9"/>
        <v>189.58</v>
      </c>
      <c r="CG6" s="22">
        <f t="shared" si="9"/>
        <v>192.82</v>
      </c>
      <c r="CH6" s="22">
        <f t="shared" si="9"/>
        <v>192.98</v>
      </c>
      <c r="CI6" s="22">
        <f t="shared" si="9"/>
        <v>192.13</v>
      </c>
      <c r="CJ6" s="22">
        <f t="shared" si="9"/>
        <v>197.04</v>
      </c>
      <c r="CK6" s="21" t="str">
        <f>IF(CK7="","",IF(CK7="-","【-】","【"&amp;SUBSTITUTE(TEXT(CK7,"#,##0.00"),"-","△")&amp;"】"))</f>
        <v>【174.75】</v>
      </c>
      <c r="CL6" s="22">
        <f>IF(CL7="",NA(),CL7)</f>
        <v>64.84</v>
      </c>
      <c r="CM6" s="22">
        <f t="shared" ref="CM6:CU6" si="10">IF(CM7="",NA(),CM7)</f>
        <v>64.05</v>
      </c>
      <c r="CN6" s="22">
        <f t="shared" si="10"/>
        <v>65.2</v>
      </c>
      <c r="CO6" s="22">
        <f t="shared" si="10"/>
        <v>64.44</v>
      </c>
      <c r="CP6" s="22">
        <f t="shared" si="10"/>
        <v>65.33</v>
      </c>
      <c r="CQ6" s="22">
        <f t="shared" si="10"/>
        <v>55.22</v>
      </c>
      <c r="CR6" s="22">
        <f t="shared" si="10"/>
        <v>54.05</v>
      </c>
      <c r="CS6" s="22">
        <f t="shared" si="10"/>
        <v>54.43</v>
      </c>
      <c r="CT6" s="22">
        <f t="shared" si="10"/>
        <v>53.87</v>
      </c>
      <c r="CU6" s="22">
        <f t="shared" si="10"/>
        <v>54.49</v>
      </c>
      <c r="CV6" s="21" t="str">
        <f>IF(CV7="","",IF(CV7="-","【-】","【"&amp;SUBSTITUTE(TEXT(CV7,"#,##0.00"),"-","△")&amp;"】"))</f>
        <v>【59.97】</v>
      </c>
      <c r="CW6" s="22">
        <f>IF(CW7="",NA(),CW7)</f>
        <v>89.39</v>
      </c>
      <c r="CX6" s="22">
        <f t="shared" ref="CX6:DF6" si="11">IF(CX7="",NA(),CX7)</f>
        <v>88.6</v>
      </c>
      <c r="CY6" s="22">
        <f t="shared" si="11"/>
        <v>88.74</v>
      </c>
      <c r="CZ6" s="22">
        <f t="shared" si="11"/>
        <v>88.74</v>
      </c>
      <c r="DA6" s="22">
        <f t="shared" si="11"/>
        <v>91.79</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48.44</v>
      </c>
      <c r="DI6" s="22">
        <f t="shared" ref="DI6:DQ6" si="12">IF(DI7="",NA(),DI7)</f>
        <v>50.58</v>
      </c>
      <c r="DJ6" s="22">
        <f t="shared" si="12"/>
        <v>53.47</v>
      </c>
      <c r="DK6" s="22">
        <f t="shared" si="12"/>
        <v>53.65</v>
      </c>
      <c r="DL6" s="22">
        <f t="shared" si="12"/>
        <v>50.82</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1">
        <f t="shared" si="13"/>
        <v>0</v>
      </c>
      <c r="DW6" s="22">
        <f t="shared" si="13"/>
        <v>18.52</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2">
        <f t="shared" si="14"/>
        <v>1.44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473146</v>
      </c>
      <c r="D7" s="24">
        <v>46</v>
      </c>
      <c r="E7" s="24">
        <v>1</v>
      </c>
      <c r="F7" s="24">
        <v>0</v>
      </c>
      <c r="G7" s="24">
        <v>1</v>
      </c>
      <c r="H7" s="24" t="s">
        <v>93</v>
      </c>
      <c r="I7" s="24" t="s">
        <v>94</v>
      </c>
      <c r="J7" s="24" t="s">
        <v>95</v>
      </c>
      <c r="K7" s="24" t="s">
        <v>96</v>
      </c>
      <c r="L7" s="24" t="s">
        <v>97</v>
      </c>
      <c r="M7" s="24" t="s">
        <v>98</v>
      </c>
      <c r="N7" s="25" t="s">
        <v>99</v>
      </c>
      <c r="O7" s="25">
        <v>95.03</v>
      </c>
      <c r="P7" s="25">
        <v>91.38</v>
      </c>
      <c r="Q7" s="25">
        <v>1760</v>
      </c>
      <c r="R7" s="25">
        <v>11451</v>
      </c>
      <c r="S7" s="25">
        <v>37.93</v>
      </c>
      <c r="T7" s="25">
        <v>301.89999999999998</v>
      </c>
      <c r="U7" s="25">
        <v>10469</v>
      </c>
      <c r="V7" s="25">
        <v>14.6</v>
      </c>
      <c r="W7" s="25">
        <v>717.05</v>
      </c>
      <c r="X7" s="25">
        <v>98.11</v>
      </c>
      <c r="Y7" s="25">
        <v>105.31</v>
      </c>
      <c r="Z7" s="25">
        <v>107.42</v>
      </c>
      <c r="AA7" s="25">
        <v>106.42</v>
      </c>
      <c r="AB7" s="25">
        <v>112.63</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748.34</v>
      </c>
      <c r="AU7" s="25">
        <v>956.55</v>
      </c>
      <c r="AV7" s="25">
        <v>577.79999999999995</v>
      </c>
      <c r="AW7" s="25">
        <v>539.07000000000005</v>
      </c>
      <c r="AX7" s="25">
        <v>503.34</v>
      </c>
      <c r="AY7" s="25">
        <v>359.7</v>
      </c>
      <c r="AZ7" s="25">
        <v>362.93</v>
      </c>
      <c r="BA7" s="25">
        <v>371.81</v>
      </c>
      <c r="BB7" s="25">
        <v>384.23</v>
      </c>
      <c r="BC7" s="25">
        <v>364.3</v>
      </c>
      <c r="BD7" s="25">
        <v>252.29</v>
      </c>
      <c r="BE7" s="25">
        <v>61.18</v>
      </c>
      <c r="BF7" s="25">
        <v>50.61</v>
      </c>
      <c r="BG7" s="25">
        <v>40.35</v>
      </c>
      <c r="BH7" s="25">
        <v>33.159999999999997</v>
      </c>
      <c r="BI7" s="25">
        <v>23.24</v>
      </c>
      <c r="BJ7" s="25">
        <v>447.01</v>
      </c>
      <c r="BK7" s="25">
        <v>439.05</v>
      </c>
      <c r="BL7" s="25">
        <v>465.85</v>
      </c>
      <c r="BM7" s="25">
        <v>439.43</v>
      </c>
      <c r="BN7" s="25">
        <v>438.41</v>
      </c>
      <c r="BO7" s="25">
        <v>268.07</v>
      </c>
      <c r="BP7" s="25">
        <v>93.85</v>
      </c>
      <c r="BQ7" s="25">
        <v>101.72</v>
      </c>
      <c r="BR7" s="25">
        <v>98.54</v>
      </c>
      <c r="BS7" s="25">
        <v>95.5</v>
      </c>
      <c r="BT7" s="25">
        <v>101.3</v>
      </c>
      <c r="BU7" s="25">
        <v>95.81</v>
      </c>
      <c r="BV7" s="25">
        <v>95.26</v>
      </c>
      <c r="BW7" s="25">
        <v>92.39</v>
      </c>
      <c r="BX7" s="25">
        <v>94.41</v>
      </c>
      <c r="BY7" s="25">
        <v>90.96</v>
      </c>
      <c r="BZ7" s="25">
        <v>97.47</v>
      </c>
      <c r="CA7" s="25">
        <v>166.96</v>
      </c>
      <c r="CB7" s="25">
        <v>162.53</v>
      </c>
      <c r="CC7" s="25">
        <v>171.18</v>
      </c>
      <c r="CD7" s="25">
        <v>174.81</v>
      </c>
      <c r="CE7" s="25">
        <v>173.23</v>
      </c>
      <c r="CF7" s="25">
        <v>189.58</v>
      </c>
      <c r="CG7" s="25">
        <v>192.82</v>
      </c>
      <c r="CH7" s="25">
        <v>192.98</v>
      </c>
      <c r="CI7" s="25">
        <v>192.13</v>
      </c>
      <c r="CJ7" s="25">
        <v>197.04</v>
      </c>
      <c r="CK7" s="25">
        <v>174.75</v>
      </c>
      <c r="CL7" s="25">
        <v>64.84</v>
      </c>
      <c r="CM7" s="25">
        <v>64.05</v>
      </c>
      <c r="CN7" s="25">
        <v>65.2</v>
      </c>
      <c r="CO7" s="25">
        <v>64.44</v>
      </c>
      <c r="CP7" s="25">
        <v>65.33</v>
      </c>
      <c r="CQ7" s="25">
        <v>55.22</v>
      </c>
      <c r="CR7" s="25">
        <v>54.05</v>
      </c>
      <c r="CS7" s="25">
        <v>54.43</v>
      </c>
      <c r="CT7" s="25">
        <v>53.87</v>
      </c>
      <c r="CU7" s="25">
        <v>54.49</v>
      </c>
      <c r="CV7" s="25">
        <v>59.97</v>
      </c>
      <c r="CW7" s="25">
        <v>89.39</v>
      </c>
      <c r="CX7" s="25">
        <v>88.6</v>
      </c>
      <c r="CY7" s="25">
        <v>88.74</v>
      </c>
      <c r="CZ7" s="25">
        <v>88.74</v>
      </c>
      <c r="DA7" s="25">
        <v>91.79</v>
      </c>
      <c r="DB7" s="25">
        <v>80.930000000000007</v>
      </c>
      <c r="DC7" s="25">
        <v>80.510000000000005</v>
      </c>
      <c r="DD7" s="25">
        <v>79.44</v>
      </c>
      <c r="DE7" s="25">
        <v>79.489999999999995</v>
      </c>
      <c r="DF7" s="25">
        <v>78.8</v>
      </c>
      <c r="DG7" s="25">
        <v>89.76</v>
      </c>
      <c r="DH7" s="25">
        <v>48.44</v>
      </c>
      <c r="DI7" s="25">
        <v>50.58</v>
      </c>
      <c r="DJ7" s="25">
        <v>53.47</v>
      </c>
      <c r="DK7" s="25">
        <v>53.65</v>
      </c>
      <c r="DL7" s="25">
        <v>50.82</v>
      </c>
      <c r="DM7" s="25">
        <v>47.97</v>
      </c>
      <c r="DN7" s="25">
        <v>49.12</v>
      </c>
      <c r="DO7" s="25">
        <v>49.39</v>
      </c>
      <c r="DP7" s="25">
        <v>50.75</v>
      </c>
      <c r="DQ7" s="25">
        <v>51.72</v>
      </c>
      <c r="DR7" s="25">
        <v>51.51</v>
      </c>
      <c r="DS7" s="25">
        <v>0</v>
      </c>
      <c r="DT7" s="25">
        <v>0</v>
      </c>
      <c r="DU7" s="25">
        <v>0</v>
      </c>
      <c r="DV7" s="25">
        <v>0</v>
      </c>
      <c r="DW7" s="25">
        <v>18.52</v>
      </c>
      <c r="DX7" s="25">
        <v>15.33</v>
      </c>
      <c r="DY7" s="25">
        <v>16.760000000000002</v>
      </c>
      <c r="DZ7" s="25">
        <v>18.57</v>
      </c>
      <c r="EA7" s="25">
        <v>21.14</v>
      </c>
      <c r="EB7" s="25">
        <v>22.12</v>
      </c>
      <c r="EC7" s="25">
        <v>23.75</v>
      </c>
      <c r="ED7" s="25">
        <v>0</v>
      </c>
      <c r="EE7" s="25">
        <v>0</v>
      </c>
      <c r="EF7" s="25">
        <v>0</v>
      </c>
      <c r="EG7" s="25">
        <v>0</v>
      </c>
      <c r="EH7" s="25">
        <v>1.44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2024-02-02T06:46:50Z</cp:lastPrinted>
  <dcterms:created xsi:type="dcterms:W3CDTF">2023-12-05T01:03:21Z</dcterms:created>
  <dcterms:modified xsi:type="dcterms:W3CDTF">2024-02-02T07:09:43Z</dcterms:modified>
  <cp:category/>
</cp:coreProperties>
</file>