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townkin\Desktop\03_経営比較分析表（法非適用）\"/>
    </mc:Choice>
  </mc:AlternateContent>
  <xr:revisionPtr revIDLastSave="0" documentId="13_ncr:1_{A582519C-2019-48FE-88DF-22660DF57D10}" xr6:coauthVersionLast="44" xr6:coauthVersionMax="44" xr10:uidLastSave="{00000000-0000-0000-0000-000000000000}"/>
  <workbookProtection workbookAlgorithmName="SHA-512" workbookHashValue="OFUPniHt/+xkIWLtWfiXgkB95SX50Byq3/bZ5F8xZTOGO2jFIcKt+BzOZPN2f8iWXsoXA9UxvxSfcUyrZ3dj1w==" workbookSaltValue="ktmkk0scyjiGW6s9xrCt0A==" workbookSpinCount="100000" lockStructure="1"/>
  <bookViews>
    <workbookView xWindow="-120" yWindow="-120" windowWidth="20730" windowHeight="1128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<sst xmlns="http://schemas.openxmlformats.org/spreadsheetml/2006/main" count="236" uniqueCount="120">
  <si>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</si>
  <si>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</si>
  <si>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</si>
  <si>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</si>
  <si>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</si>
  <si>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</si>
  <si>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</si>
  <si>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</si>
  <si>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</si>
  <si>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</si>
  <si>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</si>
  <si>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</si>
  <si>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</si>
  <si>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</si>
  <si>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</si>
  <si>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</si>
  <si>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</si>
  <si>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</si>
  <si>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</si>
  <si>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</si>
  <si>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</si>
  <si>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</si>
  <si>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</si>
  <si>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</si>
  <si>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</si>
  <si>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</si>
  <si>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</si>
  <si>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</si>
  <si>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</si>
  <si>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</si>
  <si>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</si>
  <si>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</si>
  <si>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</si>
  <si>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</si>
  <si>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</si>
  <si>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</si>
  <si>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</si>
  <si>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</si>
  <si>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</si>
  <si>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</si>
  <si>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</si>
  <si>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</si>
  <si>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</si>
  <si>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</si>
  <si>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</si>
  <si>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</si>
  <si>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</si>
  <si>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</si>
  <si>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</si>
  <si>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</si>
  <si>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</si>
  <si>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</si>
  <si>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</si>
  <si>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</si>
  <si>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</si>
  <si>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</si>
  <si>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</si>
  <si>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</si>
  <si>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</si>
  <si>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</si>
  <si>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</si>
  <si>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</si>
  <si>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</si>
  <si>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</si>
  <si>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</si>
  <si>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</si>
  <si>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</si>
  <si>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</si>
  <si>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</si>
  <si>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</si>
  <si>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</si>
  <si>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</si>
  <si>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</si>
  <si>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</si>
  <si>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</si>
  <si>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</si>
  <si>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</si>
  <si>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</si>
  <si>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</si>
  <si>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</si>
  <si>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</si>
  <si>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</si>
  <si>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</si>
  <si>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</si>
  <si>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</si>
  <si>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</si>
  <si>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</si>
  <si>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</si>
  <si>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</si>
  <si>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</si>
  <si>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</si>
  <si>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</si>
  <si>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</si>
  <si>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</si>
  <si>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</si>
  <si>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</si>
  <si>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</si>
  <si>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</si>
  <si>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金武町</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</si>
  <si>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</si>
  <si>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</si>
  <si>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</si>
  <si>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</si>
  <si>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</si>
  <si>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</si>
  <si>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</si>
  <si>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</si>
  <si>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</si>
  <si>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</si>
  <si>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</si>
  <si>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</si>
  <si>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</si>
  <si>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</si>
  <si>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</si>
  <si>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</si>
  <si>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</si>
  <si>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</si>
  <si>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令和４年度は、屋嘉地区が供用開始後10年、並里・金武地区が供用開始後７年と経過していることから、管理費及び修繕費が増加しているとともに、地方公営企業法適用に向けた委託費が増額しており、依存財源87.20%(227,003,000円)、自主財源12.80%(33,320,100円)で費用(260,323,100円)を賄っています。
④企業債借り入れはありません。
⑤経費回収率は、令和３年度と比較し下降しているが、類似団体平均値においても下降していることから、地方公営企業法適用に向けた費用の影響となります。
⑥汚水処理原価は、150.00円前後で推移していたが、管理費や修繕費の増加などにより182.19円と増加しています。
⑦施設利用率も下水道接続件数の増加に伴い若干の上昇傾向となります。
⑧水洗化率は上昇傾向ではあるが、まだ低く、下水道接続推進に取り組んでまいります。</t>
    <rPh sb="8" eb="10">
      <t>ヤカ</t>
    </rPh>
    <rPh sb="10" eb="12">
      <t>チク</t>
    </rPh>
    <rPh sb="13" eb="15">
      <t>キョウヨウ</t>
    </rPh>
    <rPh sb="15" eb="17">
      <t>カイシ</t>
    </rPh>
    <rPh sb="17" eb="18">
      <t>ゴ</t>
    </rPh>
    <rPh sb="20" eb="21">
      <t>ネン</t>
    </rPh>
    <rPh sb="22" eb="24">
      <t>ナミサト</t>
    </rPh>
    <rPh sb="25" eb="29">
      <t>キンチク</t>
    </rPh>
    <rPh sb="30" eb="32">
      <t>キョウヨウ</t>
    </rPh>
    <rPh sb="32" eb="34">
      <t>カイシ</t>
    </rPh>
    <rPh sb="34" eb="35">
      <t>ゴ</t>
    </rPh>
    <rPh sb="36" eb="37">
      <t>ネン</t>
    </rPh>
    <rPh sb="38" eb="40">
      <t>ケイカ</t>
    </rPh>
    <rPh sb="52" eb="53">
      <t>オヨ</t>
    </rPh>
    <rPh sb="54" eb="57">
      <t>シュウゼンヒ</t>
    </rPh>
    <rPh sb="69" eb="71">
      <t>チホウ</t>
    </rPh>
    <rPh sb="71" eb="73">
      <t>コウエイ</t>
    </rPh>
    <rPh sb="73" eb="75">
      <t>キギョウ</t>
    </rPh>
    <rPh sb="75" eb="76">
      <t>ホウ</t>
    </rPh>
    <rPh sb="76" eb="78">
      <t>テキヨウ</t>
    </rPh>
    <rPh sb="79" eb="80">
      <t>ム</t>
    </rPh>
    <rPh sb="82" eb="84">
      <t>イタク</t>
    </rPh>
    <rPh sb="84" eb="85">
      <t>ヒ</t>
    </rPh>
    <rPh sb="86" eb="88">
      <t>ゾウガク</t>
    </rPh>
    <rPh sb="202" eb="204">
      <t>カコウ</t>
    </rPh>
    <rPh sb="286" eb="289">
      <t>カンリヒ</t>
    </rPh>
    <rPh sb="290" eb="293">
      <t>シュウゼンヒ</t>
    </rPh>
    <rPh sb="294" eb="296">
      <t>ゾウカ</t>
    </rPh>
    <rPh sb="307" eb="308">
      <t>エン</t>
    </rPh>
    <rPh sb="309" eb="311">
      <t>ゾウカ</t>
    </rPh>
    <phoneticPr fontId="4"/>
  </si>
  <si>
    <t>　金武町農業集落排水は、屋嘉地区が平成24年度に供用開始し、並里・金武地区が平成28年度に供用開始しております。管渠においては老朽化は見られないが、中継ポンプ施設のポンフ゜や機器類、処理施設内設備の修繕が年々増加している状況となります。</t>
    <rPh sb="74" eb="76">
      <t>チュウケイ</t>
    </rPh>
    <rPh sb="79" eb="81">
      <t>シセツ</t>
    </rPh>
    <rPh sb="91" eb="93">
      <t>ショリ</t>
    </rPh>
    <rPh sb="93" eb="95">
      <t>シセツ</t>
    </rPh>
    <rPh sb="95" eb="96">
      <t>ナイ</t>
    </rPh>
    <rPh sb="96" eb="98">
      <t>セツビ</t>
    </rPh>
    <phoneticPr fontId="4"/>
  </si>
  <si>
    <t xml:space="preserve"> 平成28年度から供用開始した金武・並里地区の集落排水事業の接続率向上を図るため、住民周知や接続工事費の補助金を積極的に行ってまいります。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</si>
</sst>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FD-40D8-B5F0-E38D4E6D372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0.04</c:v>
                </c:pt>
                <c:pt idx="1">
                  <c:v>0</c:v>
                </c:pt>
                <c:pt idx="2">
                  <c:v>0</c:v>
                </c:pt>
                <c:pt idx="3">
                  <c:v>0</c:v>
                </c:pt>
                <c:pt idx="4">
                  <c:v>0</c:v>
                </c:pt>
              </c:numCache>
            </c:numRef>
          </c:val>
          <c:smooth val="0"/>
          <c:extLst>
            <c:ext xmlns:c16="http://schemas.microsoft.com/office/drawing/2014/chart" uri="{C3380CC4-5D6E-409C-BE32-E72D297353CC}">
              <c16:uniqueId val="{00000001-BBFD-40D8-B5F0-E38D4E6D372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21.57</c:v>
                </c:pt>
                <c:pt idx="1">
                  <c:v>38.01</c:v>
                </c:pt>
                <c:pt idx="2">
                  <c:v>43.45</c:v>
                </c:pt>
                <c:pt idx="3">
                  <c:v>50.36</c:v>
                </c:pt>
                <c:pt idx="4">
                  <c:v>55.23</c:v>
                </c:pt>
              </c:numCache>
            </c:numRef>
          </c:val>
          <c:extLst>
            <c:ext xmlns:c16="http://schemas.microsoft.com/office/drawing/2014/chart" uri="{C3380CC4-5D6E-409C-BE32-E72D297353CC}">
              <c16:uniqueId val="{00000000-47BF-46BD-836E-8397AE7C00C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43.38</c:v>
                </c:pt>
                <c:pt idx="1">
                  <c:v>42.33</c:v>
                </c:pt>
                <c:pt idx="2">
                  <c:v>41.66</c:v>
                </c:pt>
                <c:pt idx="3">
                  <c:v>36.369999999999997</c:v>
                </c:pt>
                <c:pt idx="4">
                  <c:v>32.11</c:v>
                </c:pt>
              </c:numCache>
            </c:numRef>
          </c:val>
          <c:smooth val="0"/>
          <c:extLst>
            <c:ext xmlns:c16="http://schemas.microsoft.com/office/drawing/2014/chart" uri="{C3380CC4-5D6E-409C-BE32-E72D297353CC}">
              <c16:uniqueId val="{00000001-47BF-46BD-836E-8397AE7C00C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20.85</c:v>
                </c:pt>
                <c:pt idx="1">
                  <c:v>29.49</c:v>
                </c:pt>
                <c:pt idx="2">
                  <c:v>34.880000000000003</c:v>
                </c:pt>
                <c:pt idx="3">
                  <c:v>51.47</c:v>
                </c:pt>
                <c:pt idx="4">
                  <c:v>77.11</c:v>
                </c:pt>
              </c:numCache>
            </c:numRef>
          </c:val>
          <c:extLst>
            <c:ext xmlns:c16="http://schemas.microsoft.com/office/drawing/2014/chart" uri="{C3380CC4-5D6E-409C-BE32-E72D297353CC}">
              <c16:uniqueId val="{00000000-04E2-4F20-B59C-7DFE61C6897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62.02</c:v>
                </c:pt>
                <c:pt idx="1">
                  <c:v>62.5</c:v>
                </c:pt>
                <c:pt idx="2">
                  <c:v>58.77</c:v>
                </c:pt>
                <c:pt idx="3">
                  <c:v>59.58</c:v>
                </c:pt>
                <c:pt idx="4">
                  <c:v>71.680000000000007</c:v>
                </c:pt>
              </c:numCache>
            </c:numRef>
          </c:val>
          <c:smooth val="0"/>
          <c:extLst>
            <c:ext xmlns:c16="http://schemas.microsoft.com/office/drawing/2014/chart" uri="{C3380CC4-5D6E-409C-BE32-E72D297353CC}">
              <c16:uniqueId val="{00000001-04E2-4F20-B59C-7DFE61C6897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106.62</c:v>
                </c:pt>
                <c:pt idx="1">
                  <c:v>115.99</c:v>
                </c:pt>
                <c:pt idx="2">
                  <c:v>110.98</c:v>
                </c:pt>
                <c:pt idx="3">
                  <c:v>102.98</c:v>
                </c:pt>
                <c:pt idx="4">
                  <c:v>127.95</c:v>
                </c:pt>
              </c:numCache>
            </c:numRef>
          </c:val>
          <c:extLst>
            <c:ext xmlns:c16="http://schemas.microsoft.com/office/drawing/2014/chart" uri="{C3380CC4-5D6E-409C-BE32-E72D297353CC}">
              <c16:uniqueId val="{00000000-46BD-4468-90DA-79404BDA09B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BD-4468-90DA-79404BDA09B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81-4BED-B7CF-6F24C9BD08A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81-4BED-B7CF-6F24C9BD08A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36-470C-9E07-970D20F3406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36-470C-9E07-970D20F3406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6F-4EBE-8784-BE17E87DE1F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6F-4EBE-8784-BE17E87DE1F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4F-452E-8353-25345E9AD1E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4F-452E-8353-25345E9AD1E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7F-455F-ACCF-A89BE2FC460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713.28</c:v>
                </c:pt>
                <c:pt idx="1">
                  <c:v>673.08</c:v>
                </c:pt>
                <c:pt idx="2">
                  <c:v>746.98</c:v>
                </c:pt>
                <c:pt idx="3">
                  <c:v>904.55</c:v>
                </c:pt>
                <c:pt idx="4">
                  <c:v>1850.4</c:v>
                </c:pt>
              </c:numCache>
            </c:numRef>
          </c:val>
          <c:smooth val="0"/>
          <c:extLst>
            <c:ext xmlns:c16="http://schemas.microsoft.com/office/drawing/2014/chart" uri="{C3380CC4-5D6E-409C-BE32-E72D297353CC}">
              <c16:uniqueId val="{00000001-207F-455F-ACCF-A89BE2FC460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34.97</c:v>
                </c:pt>
                <c:pt idx="1">
                  <c:v>37.43</c:v>
                </c:pt>
                <c:pt idx="2">
                  <c:v>32.090000000000003</c:v>
                </c:pt>
                <c:pt idx="3">
                  <c:v>39.869999999999997</c:v>
                </c:pt>
                <c:pt idx="4">
                  <c:v>32.909999999999997</c:v>
                </c:pt>
              </c:numCache>
            </c:numRef>
          </c:val>
          <c:extLst>
            <c:ext xmlns:c16="http://schemas.microsoft.com/office/drawing/2014/chart" uri="{C3380CC4-5D6E-409C-BE32-E72D297353CC}">
              <c16:uniqueId val="{00000000-E67E-45F9-9BB3-B31DD4FD99D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40.75</c:v>
                </c:pt>
                <c:pt idx="1">
                  <c:v>42.44</c:v>
                </c:pt>
                <c:pt idx="2">
                  <c:v>40.49</c:v>
                </c:pt>
                <c:pt idx="3">
                  <c:v>39.69</c:v>
                </c:pt>
                <c:pt idx="4">
                  <c:v>24.74</c:v>
                </c:pt>
              </c:numCache>
            </c:numRef>
          </c:val>
          <c:smooth val="0"/>
          <c:extLst>
            <c:ext xmlns:c16="http://schemas.microsoft.com/office/drawing/2014/chart" uri="{C3380CC4-5D6E-409C-BE32-E72D297353CC}">
              <c16:uniqueId val="{00000001-E67E-45F9-9BB3-B31DD4FD99D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171.18</c:v>
                </c:pt>
                <c:pt idx="1">
                  <c:v>159.61000000000001</c:v>
                </c:pt>
                <c:pt idx="2">
                  <c:v>145.87</c:v>
                </c:pt>
                <c:pt idx="3">
                  <c:v>149.02000000000001</c:v>
                </c:pt>
                <c:pt idx="4">
                  <c:v>182.19</c:v>
                </c:pt>
              </c:numCache>
            </c:numRef>
          </c:val>
          <c:extLst>
            <c:ext xmlns:c16="http://schemas.microsoft.com/office/drawing/2014/chart" uri="{C3380CC4-5D6E-409C-BE32-E72D297353CC}">
              <c16:uniqueId val="{00000000-2852-4DA0-BE6C-DBCA8DF4D60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311.70999999999998</c:v>
                </c:pt>
                <c:pt idx="1">
                  <c:v>284.54000000000002</c:v>
                </c:pt>
                <c:pt idx="2">
                  <c:v>274.54000000000002</c:v>
                </c:pt>
                <c:pt idx="3">
                  <c:v>253.17</c:v>
                </c:pt>
                <c:pt idx="4">
                  <c:v>321.39999999999998</c:v>
                </c:pt>
              </c:numCache>
            </c:numRef>
          </c:val>
          <c:smooth val="0"/>
          <c:extLst>
            <c:ext xmlns:c16="http://schemas.microsoft.com/office/drawing/2014/chart" uri="{C3380CC4-5D6E-409C-BE32-E72D297353CC}">
              <c16:uniqueId val="{00000001-2852-4DA0-BE6C-DBCA8DF4D60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5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沖縄県　金武町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F3</v>
      </c>
      <c r="X8" s="35"/>
      <c r="Y8" s="35"/>
      <c r="Z8" s="35"/>
      <c r="AA8" s="35"/>
      <c r="AB8" s="35"/>
      <c r="AC8" s="35"/>
      <c r="AD8" s="36" t="str">
        <f>データ!$M$6</f>
        <v>非設置</v>
      </c>
      <c r="AE8" s="36"/>
      <c r="AF8" s="36"/>
      <c r="AG8" s="36"/>
      <c r="AH8" s="36"/>
      <c r="AI8" s="36"/>
      <c r="AJ8" s="36"/>
      <c r="AK8" s="3"/>
      <c r="AL8" s="37">
        <f>データ!S6</f>
        <v>11451</v>
      </c>
      <c r="AM8" s="37"/>
      <c r="AN8" s="37"/>
      <c r="AO8" s="37"/>
      <c r="AP8" s="37"/>
      <c r="AQ8" s="37"/>
      <c r="AR8" s="37"/>
      <c r="AS8" s="37"/>
      <c r="AT8" s="38">
        <f>データ!T6</f>
        <v>37.93</v>
      </c>
      <c r="AU8" s="38"/>
      <c r="AV8" s="38"/>
      <c r="AW8" s="38"/>
      <c r="AX8" s="38"/>
      <c r="AY8" s="38"/>
      <c r="AZ8" s="38"/>
      <c r="BA8" s="38"/>
      <c r="BB8" s="38">
        <f>データ!U6</f>
        <v>301.89999999999998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82.76</v>
      </c>
      <c r="Q10" s="38"/>
      <c r="R10" s="38"/>
      <c r="S10" s="38"/>
      <c r="T10" s="38"/>
      <c r="U10" s="38"/>
      <c r="V10" s="38"/>
      <c r="W10" s="38">
        <f>データ!Q6</f>
        <v>103.84</v>
      </c>
      <c r="X10" s="38"/>
      <c r="Y10" s="38"/>
      <c r="Z10" s="38"/>
      <c r="AA10" s="38"/>
      <c r="AB10" s="38"/>
      <c r="AC10" s="38"/>
      <c r="AD10" s="37">
        <f>データ!R6</f>
        <v>1200</v>
      </c>
      <c r="AE10" s="37"/>
      <c r="AF10" s="37"/>
      <c r="AG10" s="37"/>
      <c r="AH10" s="37"/>
      <c r="AI10" s="37"/>
      <c r="AJ10" s="37"/>
      <c r="AK10" s="2"/>
      <c r="AL10" s="37">
        <f>データ!V6</f>
        <v>9481</v>
      </c>
      <c r="AM10" s="37"/>
      <c r="AN10" s="37"/>
      <c r="AO10" s="37"/>
      <c r="AP10" s="37"/>
      <c r="AQ10" s="37"/>
      <c r="AR10" s="37"/>
      <c r="AS10" s="37"/>
      <c r="AT10" s="38">
        <f>データ!W6</f>
        <v>2.65</v>
      </c>
      <c r="AU10" s="38"/>
      <c r="AV10" s="38"/>
      <c r="AW10" s="38"/>
      <c r="AX10" s="38"/>
      <c r="AY10" s="38"/>
      <c r="AZ10" s="38"/>
      <c r="BA10" s="38"/>
      <c r="BB10" s="38">
        <f>データ!X6</f>
        <v>3577.74</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【809.19】</v>
      </c>
      <c r="I86" s="12" t="str">
        <f>データ!CA6</f>
        <v>【57.02】</v>
      </c>
      <c r="J86" s="12" t="str">
        <f>データ!CL6</f>
        <v>【273.68】</v>
      </c>
      <c r="K86" s="12" t="str">
        <f>データ!CW6</f>
        <v>【52.55】</v>
      </c>
      <c r="L86" s="12" t="str">
        <f>データ!DH6</f>
        <v>【87.30】</v>
      </c>
      <c r="M86" s="12" t="s">
        <v>43</v>
      </c>
      <c r="N86" s="12" t="s">
        <v>43</v>
      </c>
      <c r="O86" s="12" t="str">
        <f>データ!EO6</f>
        <v>【0.02】</v>
      </c>
    </row>
  </sheetData>
  <sheetProtection algorithmName="SHA-512" hashValue="SJZTVfMyz5dRrVnFv2zzBpb3GpDbP5kWp+sE292EjZLs9pbHVZ41A9cnbCnMeUT66dmT+aqvbTB9KazpUFnC5w==" saltValue="6TZFOe3BKtE2v2RPClvaF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473146</v>
      </c>
      <c r="D6" s="19">
        <f t="shared" si="3"/>
        <v>47</v>
      </c>
      <c r="E6" s="19">
        <f t="shared" si="3"/>
        <v>17</v>
      </c>
      <c r="F6" s="19">
        <f t="shared" si="3"/>
        <v>5</v>
      </c>
      <c r="G6" s="19">
        <f t="shared" si="3"/>
        <v>0</v>
      </c>
      <c r="H6" s="19" t="str">
        <f t="shared" si="3"/>
        <v>沖縄県　金武町</v>
      </c>
      <c r="I6" s="19" t="str">
        <f t="shared" si="3"/>
        <v>法非適用</v>
      </c>
      <c r="J6" s="19" t="str">
        <f t="shared" si="3"/>
        <v>下水道事業</v>
      </c>
      <c r="K6" s="19" t="str">
        <f t="shared" si="3"/>
        <v>農業集落排水</v>
      </c>
      <c r="L6" s="19" t="str">
        <f t="shared" si="3"/>
        <v>F3</v>
      </c>
      <c r="M6" s="19" t="str">
        <f t="shared" si="3"/>
        <v>非設置</v>
      </c>
      <c r="N6" s="20" t="str">
        <f t="shared" si="3"/>
        <v>-</v>
      </c>
      <c r="O6" s="20" t="str">
        <f t="shared" si="3"/>
        <v>該当数値なし</v>
      </c>
      <c r="P6" s="20">
        <f t="shared" si="3"/>
        <v>82.76</v>
      </c>
      <c r="Q6" s="20">
        <f t="shared" si="3"/>
        <v>103.84</v>
      </c>
      <c r="R6" s="20">
        <f t="shared" si="3"/>
        <v>1200</v>
      </c>
      <c r="S6" s="20">
        <f t="shared" si="3"/>
        <v>11451</v>
      </c>
      <c r="T6" s="20">
        <f t="shared" si="3"/>
        <v>37.93</v>
      </c>
      <c r="U6" s="20">
        <f t="shared" si="3"/>
        <v>301.89999999999998</v>
      </c>
      <c r="V6" s="20">
        <f t="shared" si="3"/>
        <v>9481</v>
      </c>
      <c r="W6" s="20">
        <f t="shared" si="3"/>
        <v>2.65</v>
      </c>
      <c r="X6" s="20">
        <f t="shared" si="3"/>
        <v>3577.74</v>
      </c>
      <c r="Y6" s="21">
        <f>IF(Y7="",NA(),Y7)</f>
        <v>106.62</v>
      </c>
      <c r="Z6" s="21">
        <f t="shared" ref="Z6:AH6" si="4">IF(Z7="",NA(),Z7)</f>
        <v>115.99</v>
      </c>
      <c r="AA6" s="21">
        <f t="shared" si="4"/>
        <v>110.98</v>
      </c>
      <c r="AB6" s="21">
        <f t="shared" si="4"/>
        <v>102.98</v>
      </c>
      <c r="AC6" s="21">
        <f t="shared" si="4"/>
        <v>127.95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713.28</v>
      </c>
      <c r="BL6" s="21">
        <f t="shared" si="7"/>
        <v>673.08</v>
      </c>
      <c r="BM6" s="21">
        <f t="shared" si="7"/>
        <v>746.98</v>
      </c>
      <c r="BN6" s="21">
        <f t="shared" si="7"/>
        <v>904.55</v>
      </c>
      <c r="BO6" s="21">
        <f t="shared" si="7"/>
        <v>1850.4</v>
      </c>
      <c r="BP6" s="20" t="str">
        <f>IF(BP7="","",IF(BP7="-","【-】","【"&amp;SUBSTITUTE(TEXT(BP7,"#,##0.00"),"-","△")&amp;"】"))</f>
        <v>【809.19】</v>
      </c>
      <c r="BQ6" s="21">
        <f>IF(BQ7="",NA(),BQ7)</f>
        <v>34.97</v>
      </c>
      <c r="BR6" s="21">
        <f t="shared" ref="BR6:BZ6" si="8">IF(BR7="",NA(),BR7)</f>
        <v>37.43</v>
      </c>
      <c r="BS6" s="21">
        <f t="shared" si="8"/>
        <v>32.090000000000003</v>
      </c>
      <c r="BT6" s="21">
        <f t="shared" si="8"/>
        <v>39.869999999999997</v>
      </c>
      <c r="BU6" s="21">
        <f t="shared" si="8"/>
        <v>32.909999999999997</v>
      </c>
      <c r="BV6" s="21">
        <f t="shared" si="8"/>
        <v>40.75</v>
      </c>
      <c r="BW6" s="21">
        <f t="shared" si="8"/>
        <v>42.44</v>
      </c>
      <c r="BX6" s="21">
        <f t="shared" si="8"/>
        <v>40.49</v>
      </c>
      <c r="BY6" s="21">
        <f t="shared" si="8"/>
        <v>39.69</v>
      </c>
      <c r="BZ6" s="21">
        <f t="shared" si="8"/>
        <v>24.74</v>
      </c>
      <c r="CA6" s="20" t="str">
        <f>IF(CA7="","",IF(CA7="-","【-】","【"&amp;SUBSTITUTE(TEXT(CA7,"#,##0.00"),"-","△")&amp;"】"))</f>
        <v>【57.02】</v>
      </c>
      <c r="CB6" s="21">
        <f>IF(CB7="",NA(),CB7)</f>
        <v>171.18</v>
      </c>
      <c r="CC6" s="21">
        <f t="shared" ref="CC6:CK6" si="9">IF(CC7="",NA(),CC7)</f>
        <v>159.61000000000001</v>
      </c>
      <c r="CD6" s="21">
        <f t="shared" si="9"/>
        <v>145.87</v>
      </c>
      <c r="CE6" s="21">
        <f t="shared" si="9"/>
        <v>149.02000000000001</v>
      </c>
      <c r="CF6" s="21">
        <f t="shared" si="9"/>
        <v>182.19</v>
      </c>
      <c r="CG6" s="21">
        <f t="shared" si="9"/>
        <v>311.70999999999998</v>
      </c>
      <c r="CH6" s="21">
        <f t="shared" si="9"/>
        <v>284.54000000000002</v>
      </c>
      <c r="CI6" s="21">
        <f t="shared" si="9"/>
        <v>274.54000000000002</v>
      </c>
      <c r="CJ6" s="21">
        <f t="shared" si="9"/>
        <v>253.17</v>
      </c>
      <c r="CK6" s="21">
        <f t="shared" si="9"/>
        <v>321.39999999999998</v>
      </c>
      <c r="CL6" s="20" t="str">
        <f>IF(CL7="","",IF(CL7="-","【-】","【"&amp;SUBSTITUTE(TEXT(CL7,"#,##0.00"),"-","△")&amp;"】"))</f>
        <v>【273.68】</v>
      </c>
      <c r="CM6" s="21">
        <f>IF(CM7="",NA(),CM7)</f>
        <v>21.57</v>
      </c>
      <c r="CN6" s="21">
        <f t="shared" ref="CN6:CV6" si="10">IF(CN7="",NA(),CN7)</f>
        <v>38.01</v>
      </c>
      <c r="CO6" s="21">
        <f t="shared" si="10"/>
        <v>43.45</v>
      </c>
      <c r="CP6" s="21">
        <f t="shared" si="10"/>
        <v>50.36</v>
      </c>
      <c r="CQ6" s="21">
        <f t="shared" si="10"/>
        <v>55.23</v>
      </c>
      <c r="CR6" s="21">
        <f t="shared" si="10"/>
        <v>43.38</v>
      </c>
      <c r="CS6" s="21">
        <f t="shared" si="10"/>
        <v>42.33</v>
      </c>
      <c r="CT6" s="21">
        <f t="shared" si="10"/>
        <v>41.66</v>
      </c>
      <c r="CU6" s="21">
        <f t="shared" si="10"/>
        <v>36.369999999999997</v>
      </c>
      <c r="CV6" s="21">
        <f t="shared" si="10"/>
        <v>32.11</v>
      </c>
      <c r="CW6" s="20" t="str">
        <f>IF(CW7="","",IF(CW7="-","【-】","【"&amp;SUBSTITUTE(TEXT(CW7,"#,##0.00"),"-","△")&amp;"】"))</f>
        <v>【52.55】</v>
      </c>
      <c r="CX6" s="21">
        <f>IF(CX7="",NA(),CX7)</f>
        <v>20.85</v>
      </c>
      <c r="CY6" s="21">
        <f t="shared" ref="CY6:DG6" si="11">IF(CY7="",NA(),CY7)</f>
        <v>29.49</v>
      </c>
      <c r="CZ6" s="21">
        <f t="shared" si="11"/>
        <v>34.880000000000003</v>
      </c>
      <c r="DA6" s="21">
        <f t="shared" si="11"/>
        <v>51.47</v>
      </c>
      <c r="DB6" s="21">
        <f t="shared" si="11"/>
        <v>77.11</v>
      </c>
      <c r="DC6" s="21">
        <f t="shared" si="11"/>
        <v>62.02</v>
      </c>
      <c r="DD6" s="21">
        <f t="shared" si="11"/>
        <v>62.5</v>
      </c>
      <c r="DE6" s="21">
        <f t="shared" si="11"/>
        <v>58.77</v>
      </c>
      <c r="DF6" s="21">
        <f t="shared" si="11"/>
        <v>59.58</v>
      </c>
      <c r="DG6" s="21">
        <f t="shared" si="11"/>
        <v>71.680000000000007</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0.04</v>
      </c>
      <c r="EK6" s="20">
        <f t="shared" si="14"/>
        <v>0</v>
      </c>
      <c r="EL6" s="20">
        <f t="shared" si="14"/>
        <v>0</v>
      </c>
      <c r="EM6" s="20">
        <f t="shared" si="14"/>
        <v>0</v>
      </c>
      <c r="EN6" s="20">
        <f t="shared" si="14"/>
        <v>0</v>
      </c>
      <c r="EO6" s="20" t="str">
        <f>IF(EO7="","",IF(EO7="-","【-】","【"&amp;SUBSTITUTE(TEXT(EO7,"#,##0.00"),"-","△")&amp;"】"))</f>
        <v>【0.02】</v>
      </c>
    </row>
    <row r="7" spans="1:145" s="22" customFormat="1" x14ac:dyDescent="0.15">
      <c r="A7" s="14"/>
      <c r="B7" s="23">
        <v>2022</v>
      </c>
      <c r="C7" s="23">
        <v>473146</v>
      </c>
      <c r="D7" s="23">
        <v>47</v>
      </c>
      <c r="E7" s="23">
        <v>17</v>
      </c>
      <c r="F7" s="23">
        <v>5</v>
      </c>
      <c r="G7" s="23">
        <v>0</v>
      </c>
      <c r="H7" s="23" t="s">
        <v>98</v>
      </c>
      <c r="I7" s="23" t="s">
        <v>99</v>
      </c>
      <c r="J7" s="23" t="s">
        <v>100</v>
      </c>
      <c r="K7" s="23" t="s">
        <v>101</v>
      </c>
      <c r="L7" s="23" t="s">
        <v>102</v>
      </c>
      <c r="M7" s="23" t="s">
        <v>103</v>
      </c>
      <c r="N7" s="24" t="s">
        <v>104</v>
      </c>
      <c r="O7" s="24" t="s">
        <v>105</v>
      </c>
      <c r="P7" s="24">
        <v>82.76</v>
      </c>
      <c r="Q7" s="24">
        <v>103.84</v>
      </c>
      <c r="R7" s="24">
        <v>1200</v>
      </c>
      <c r="S7" s="24">
        <v>11451</v>
      </c>
      <c r="T7" s="24">
        <v>37.93</v>
      </c>
      <c r="U7" s="24">
        <v>301.89999999999998</v>
      </c>
      <c r="V7" s="24">
        <v>9481</v>
      </c>
      <c r="W7" s="24">
        <v>2.65</v>
      </c>
      <c r="X7" s="24">
        <v>3577.74</v>
      </c>
      <c r="Y7" s="24">
        <v>106.62</v>
      </c>
      <c r="Z7" s="24">
        <v>115.99</v>
      </c>
      <c r="AA7" s="24">
        <v>110.98</v>
      </c>
      <c r="AB7" s="24">
        <v>102.98</v>
      </c>
      <c r="AC7" s="24">
        <v>127.95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713.28</v>
      </c>
      <c r="BL7" s="24">
        <v>673.08</v>
      </c>
      <c r="BM7" s="24">
        <v>746.98</v>
      </c>
      <c r="BN7" s="24">
        <v>904.55</v>
      </c>
      <c r="BO7" s="24">
        <v>1850.4</v>
      </c>
      <c r="BP7" s="24">
        <v>809.19</v>
      </c>
      <c r="BQ7" s="24">
        <v>34.97</v>
      </c>
      <c r="BR7" s="24">
        <v>37.43</v>
      </c>
      <c r="BS7" s="24">
        <v>32.090000000000003</v>
      </c>
      <c r="BT7" s="24">
        <v>39.869999999999997</v>
      </c>
      <c r="BU7" s="24">
        <v>32.909999999999997</v>
      </c>
      <c r="BV7" s="24">
        <v>40.75</v>
      </c>
      <c r="BW7" s="24">
        <v>42.44</v>
      </c>
      <c r="BX7" s="24">
        <v>40.49</v>
      </c>
      <c r="BY7" s="24">
        <v>39.69</v>
      </c>
      <c r="BZ7" s="24">
        <v>24.74</v>
      </c>
      <c r="CA7" s="24">
        <v>57.02</v>
      </c>
      <c r="CB7" s="24">
        <v>171.18</v>
      </c>
      <c r="CC7" s="24">
        <v>159.61000000000001</v>
      </c>
      <c r="CD7" s="24">
        <v>145.87</v>
      </c>
      <c r="CE7" s="24">
        <v>149.02000000000001</v>
      </c>
      <c r="CF7" s="24">
        <v>182.19</v>
      </c>
      <c r="CG7" s="24">
        <v>311.70999999999998</v>
      </c>
      <c r="CH7" s="24">
        <v>284.54000000000002</v>
      </c>
      <c r="CI7" s="24">
        <v>274.54000000000002</v>
      </c>
      <c r="CJ7" s="24">
        <v>253.17</v>
      </c>
      <c r="CK7" s="24">
        <v>321.39999999999998</v>
      </c>
      <c r="CL7" s="24">
        <v>273.68</v>
      </c>
      <c r="CM7" s="24">
        <v>21.57</v>
      </c>
      <c r="CN7" s="24">
        <v>38.01</v>
      </c>
      <c r="CO7" s="24">
        <v>43.45</v>
      </c>
      <c r="CP7" s="24">
        <v>50.36</v>
      </c>
      <c r="CQ7" s="24">
        <v>55.23</v>
      </c>
      <c r="CR7" s="24">
        <v>43.38</v>
      </c>
      <c r="CS7" s="24">
        <v>42.33</v>
      </c>
      <c r="CT7" s="24">
        <v>41.66</v>
      </c>
      <c r="CU7" s="24">
        <v>36.369999999999997</v>
      </c>
      <c r="CV7" s="24">
        <v>32.11</v>
      </c>
      <c r="CW7" s="24">
        <v>52.55</v>
      </c>
      <c r="CX7" s="24">
        <v>20.85</v>
      </c>
      <c r="CY7" s="24">
        <v>29.49</v>
      </c>
      <c r="CZ7" s="24">
        <v>34.880000000000003</v>
      </c>
      <c r="DA7" s="24">
        <v>51.47</v>
      </c>
      <c r="DB7" s="24">
        <v>77.11</v>
      </c>
      <c r="DC7" s="24">
        <v>62.02</v>
      </c>
      <c r="DD7" s="24">
        <v>62.5</v>
      </c>
      <c r="DE7" s="24">
        <v>58.77</v>
      </c>
      <c r="DF7" s="24">
        <v>59.58</v>
      </c>
      <c r="DG7" s="24">
        <v>71.680000000000007</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0.04</v>
      </c>
      <c r="EK7" s="24">
        <v>0</v>
      </c>
      <c r="EL7" s="24">
        <v>0</v>
      </c>
      <c r="EM7" s="24">
        <v>0</v>
      </c>
      <c r="EN7" s="24">
        <v>0</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townkin</cp:lastModifiedBy>
  <dcterms:created xsi:type="dcterms:W3CDTF">2023-12-12T02:56:55Z</dcterms:created>
  <dcterms:modified xsi:type="dcterms:W3CDTF">2024-02-02T07:39:20Z</dcterms:modified>
  <cp:category/>
</cp:coreProperties>
</file>